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55" activeTab="0"/>
  </bookViews>
  <sheets>
    <sheet name="IZVRŠENJE" sheetId="1" r:id="rId1"/>
  </sheets>
  <definedNames>
    <definedName name="_xlnm.Print_Area" localSheetId="0">'IZVRŠENJE'!$A$1:$D$94</definedName>
    <definedName name="_xlnm.Print_Titles" localSheetId="0">'IZVRŠENJE'!$5:$6</definedName>
  </definedNames>
  <calcPr fullCalcOnLoad="1"/>
</workbook>
</file>

<file path=xl/sharedStrings.xml><?xml version="1.0" encoding="utf-8"?>
<sst xmlns="http://schemas.openxmlformats.org/spreadsheetml/2006/main" count="97" uniqueCount="83">
  <si>
    <t>OPIS</t>
  </si>
  <si>
    <t>1.</t>
  </si>
  <si>
    <t>3.</t>
  </si>
  <si>
    <t>3113 PLAĆE ZA PREKOVREMENI RAD</t>
  </si>
  <si>
    <t>3121 OSTALI RASHODI ZA ZAPOSLENE</t>
  </si>
  <si>
    <t>3211  SLUŽBENA PUTOVANJA</t>
  </si>
  <si>
    <t>3212  NAKNADE ZA PRIJEVOZ, ZA RAD NA TERENU I ODVOJENI ŽIVOT</t>
  </si>
  <si>
    <t xml:space="preserve">3213  STRUČNO USAVRŠAVANJE ZAPOSLENIKA </t>
  </si>
  <si>
    <t>3221 UREDSKI MATERIJAL I OSTALI MATERIJALNI RASHODI</t>
  </si>
  <si>
    <t xml:space="preserve">3223  ENERGIJA </t>
  </si>
  <si>
    <t xml:space="preserve">3224 MATERIJAL I DIJELOVI ZA TEKUĆE I INVESTICIJSKO ODRŽAVANJE </t>
  </si>
  <si>
    <t xml:space="preserve">3231  USLUGE TELEFONA, POŠTE I PRIJEVOZA </t>
  </si>
  <si>
    <t>3232 USLUGE TEKUĆEG I INVESTICIJSKOG ODRŽAVANJA</t>
  </si>
  <si>
    <t>3233  USLUGE PROMIDŽBE I INFORMIRANJA</t>
  </si>
  <si>
    <t xml:space="preserve">3234  KOMUNALNE USLUGE </t>
  </si>
  <si>
    <t xml:space="preserve">3235  ZAKUPNINE I NAJAMNINE </t>
  </si>
  <si>
    <t xml:space="preserve">3237  INTELEKTUALNE I OSOBNE USLUGE </t>
  </si>
  <si>
    <t>3238 RAČUNALNE USLUGE</t>
  </si>
  <si>
    <t>3239  OSTALE USLUGE</t>
  </si>
  <si>
    <t>3291 NAKNADE ZA RAD PREDSTAVNIČKIH I IZVRŠNIH TIJELA, POVJERENSTAVA I SLIČNO</t>
  </si>
  <si>
    <t>3299  OSTALI NESPOMENUTI RASHODI POSLOVANJA</t>
  </si>
  <si>
    <t>3431 BANKARSKE USLUGE I USLUGE PLATNOG PROMETA</t>
  </si>
  <si>
    <t>3433 ZATEZNE KAMATE</t>
  </si>
  <si>
    <t>UKUPNO A 530 000</t>
  </si>
  <si>
    <t>PROVEDBA NACIONALNE STRATEGIJE I  AKCIJSKOG PLANA  A 530 001</t>
  </si>
  <si>
    <t>UKUPNO A 530 001</t>
  </si>
  <si>
    <t>3235 ZAKUPNINE I NAJAMNINE</t>
  </si>
  <si>
    <t>3237 INTELEKTUALNE I OSOBNE USLUGE</t>
  </si>
  <si>
    <t>3293 REPREZENTACIJA</t>
  </si>
  <si>
    <t>3233 USLUGE PROMIDŽBE I INFORMIRANJA</t>
  </si>
  <si>
    <t>3239 OSTALE USLUGE</t>
  </si>
  <si>
    <t>3231 USLUGE TELEFONA, POŠTE I PRIJEVOZA</t>
  </si>
  <si>
    <t>4221 UREDSKA OPREMA I NAMJEŠTAJ</t>
  </si>
  <si>
    <t>4222 KOMUNIKACIJSKA OPREMA</t>
  </si>
  <si>
    <t>4223 OPREMA ZA ODRŽAVANJE I ZAŠTITU</t>
  </si>
  <si>
    <t>4227 UREĐAJI, STROJEVI I OPREMA ZA OSTALE NAMJENE</t>
  </si>
  <si>
    <t>4123 LICENCE</t>
  </si>
  <si>
    <t xml:space="preserve">4221 UREDSKA OPREMA I NAMJEŠTAJ </t>
  </si>
  <si>
    <t>UKUPNO K 530 017</t>
  </si>
  <si>
    <t>SVEUKUPNO:</t>
  </si>
  <si>
    <t>4262 ULAGANJA U RAČUNALNE PROGRAME</t>
  </si>
  <si>
    <t>2.</t>
  </si>
  <si>
    <t>UKUPNO 312 OSTALI RASHODI ZA ZAPOSLENE</t>
  </si>
  <si>
    <t>UKUPNO 313 DOPRINOSI NA PLAĆE</t>
  </si>
  <si>
    <t>3111 PLAĆE ZA REDOVAN RAD</t>
  </si>
  <si>
    <t>UKUPNO 323 RASHODI ZA USLUGE</t>
  </si>
  <si>
    <t>UKUPNO 422 POSTROJENJA I OPREMA</t>
  </si>
  <si>
    <t>UKUPNO RASHODI ZA ZAPOSLENE</t>
  </si>
  <si>
    <t>UKUPNO 321 NAKNADE TROŠKOVA ZAPOSLENIMA</t>
  </si>
  <si>
    <t>UKUPNO 322 RASHODI ZA MATERIJAL I ENERGIJU</t>
  </si>
  <si>
    <t>UKUPNO 329 OSTALI NESPOMENUTI RASHODI POSLOVANJA</t>
  </si>
  <si>
    <t>UKUPNO 343 OSTALI FINANCIJSKI RASHODI</t>
  </si>
  <si>
    <t>UKUPNO 412 NEMATERIJALNA IMOVINA</t>
  </si>
  <si>
    <t>UKUPNO 426 NEMATERIJALNA PROIZVEDENA IMOVINA</t>
  </si>
  <si>
    <t>ADMINISTRACIJA I UPRAVLJANJE  A 530 000</t>
  </si>
  <si>
    <t>3133  DOPRINOSI ZA OBVEZNO OSIGURANJE U SLUČAJU NEZAPOSLENOSTI</t>
  </si>
  <si>
    <t>3241 NAKNADE TROŠKOVA OSOBAMA IZVAN RADNOG ODNOSA</t>
  </si>
  <si>
    <t xml:space="preserve"> UKUPNO 3241 NAKNADE TROŠKOVA OSOBAMA IZVAN RADNOG ODNOSA</t>
  </si>
  <si>
    <t>UKUPNO 381 TEKUĆE DONACIJE</t>
  </si>
  <si>
    <t>UKUPNO  A 530 026</t>
  </si>
  <si>
    <t>UKUPNO  A 530 020</t>
  </si>
  <si>
    <t>INFORMATIZACIJA UREDA ZA SUZBIJANJE ZLOUPORABE DROGA                                                            K  530 017</t>
  </si>
  <si>
    <t>3236 ZDRAVSTVENE I VETERINARSKE USLUGE</t>
  </si>
  <si>
    <t xml:space="preserve">3293  REPREZENTACIJA  </t>
  </si>
  <si>
    <t xml:space="preserve">3237 INTELEKTUALNE I OSOBNE USLUGE </t>
  </si>
  <si>
    <t xml:space="preserve">3811 TEKUĆE DONACIJE U NOVCU </t>
  </si>
  <si>
    <t>3132  DOPRINOSI ZA OBVEZNO ZDRAVSTVENO OSIGURANJE</t>
  </si>
  <si>
    <t>PLAN 2015.  NAKON REBALANSA</t>
  </si>
  <si>
    <t>INOVATIVNI PROGRAMI U PODRUČJU PREVENCIJE I RESOCIJALIZACIJE OVISNIKA A 530 026  - IZVOR 41</t>
  </si>
  <si>
    <t xml:space="preserve">PRVOTNI PLAN 2015. </t>
  </si>
  <si>
    <t xml:space="preserve">4262 ULAGANJA U RAČUNALNE PROGRAME </t>
  </si>
  <si>
    <t>NACIONALNA INFORMACIJSKA JEDINICA ZA DROGE  A 530 020</t>
  </si>
  <si>
    <t xml:space="preserve">3211 SLUŽBENA PUTOVANJA </t>
  </si>
  <si>
    <t xml:space="preserve">3213 STRUČNO USAVRŠAVANJE ZAPOSLENIKA </t>
  </si>
  <si>
    <t xml:space="preserve">3235 ZAKUPNINE I NAJAMNINE </t>
  </si>
  <si>
    <t xml:space="preserve">3239 OSTALE USLUGE </t>
  </si>
  <si>
    <t xml:space="preserve">3241 NAKNADE TROŠKOVA OSOBAMA IZVAN RADNOG ODNOSA </t>
  </si>
  <si>
    <t xml:space="preserve">3293 REPREZENTACIJA </t>
  </si>
  <si>
    <t xml:space="preserve"> 020   VLADA REPUBLIKE HRVATSKE</t>
  </si>
  <si>
    <t xml:space="preserve"> 90    URED ZA SUZBIJANJE ZLOUPORABE DROGA</t>
  </si>
  <si>
    <t>UKUPNO 311 PLAĆE (BRUTO)</t>
  </si>
  <si>
    <t>3225 SITNI INVENTAR I AUTO GUME</t>
  </si>
  <si>
    <t>IZVRŠENJE                                              01.01. - 31.12.2015.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</si>
</sst>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54">
    <font>
      <sz val="10"/>
      <name val="Arial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sz val="14"/>
      <color indexed="6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b/>
      <sz val="8"/>
      <name val="Times New Roman"/>
      <family val="1"/>
    </font>
    <font>
      <sz val="8"/>
      <color indexed="16"/>
      <name val="Times New Roman"/>
      <family val="1"/>
    </font>
    <font>
      <b/>
      <sz val="9.8"/>
      <name val="Times New Roman"/>
      <family val="1"/>
    </font>
    <font>
      <b/>
      <sz val="6"/>
      <name val="Times New Roman"/>
      <family val="1"/>
    </font>
    <font>
      <sz val="6"/>
      <color indexed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2" fillId="0" borderId="0" xfId="66">
      <alignment/>
      <protection/>
    </xf>
    <xf numFmtId="0" fontId="5" fillId="0" borderId="0" xfId="66" applyFont="1">
      <alignment/>
      <protection/>
    </xf>
    <xf numFmtId="0" fontId="2" fillId="0" borderId="0" xfId="66" applyFont="1">
      <alignment/>
      <protection/>
    </xf>
    <xf numFmtId="4" fontId="2" fillId="0" borderId="0" xfId="66" applyNumberFormat="1">
      <alignment/>
      <protection/>
    </xf>
    <xf numFmtId="0" fontId="5" fillId="0" borderId="0" xfId="66" applyFont="1">
      <alignment/>
      <protection/>
    </xf>
    <xf numFmtId="0" fontId="6" fillId="0" borderId="0" xfId="66" applyFont="1">
      <alignment/>
      <protection/>
    </xf>
    <xf numFmtId="0" fontId="5" fillId="0" borderId="0" xfId="66" applyFont="1" applyBorder="1">
      <alignment/>
      <protection/>
    </xf>
    <xf numFmtId="0" fontId="6" fillId="0" borderId="0" xfId="66" applyFont="1" applyBorder="1">
      <alignment/>
      <protection/>
    </xf>
    <xf numFmtId="0" fontId="5" fillId="0" borderId="10" xfId="66" applyFont="1" applyBorder="1">
      <alignment/>
      <protection/>
    </xf>
    <xf numFmtId="0" fontId="5" fillId="0" borderId="0" xfId="66" applyFont="1" applyFill="1">
      <alignment/>
      <protection/>
    </xf>
    <xf numFmtId="0" fontId="5" fillId="0" borderId="11" xfId="66" applyFont="1" applyBorder="1">
      <alignment/>
      <protection/>
    </xf>
    <xf numFmtId="4" fontId="5" fillId="0" borderId="0" xfId="66" applyNumberFormat="1" applyFont="1">
      <alignment/>
      <protection/>
    </xf>
    <xf numFmtId="4" fontId="5" fillId="0" borderId="0" xfId="66" applyNumberFormat="1" applyFont="1">
      <alignment/>
      <protection/>
    </xf>
    <xf numFmtId="0" fontId="6" fillId="0" borderId="0" xfId="66" applyFont="1" applyFill="1">
      <alignment/>
      <protection/>
    </xf>
    <xf numFmtId="0" fontId="9" fillId="0" borderId="0" xfId="66" applyFont="1">
      <alignment/>
      <protection/>
    </xf>
    <xf numFmtId="0" fontId="6" fillId="0" borderId="0" xfId="65" applyFont="1">
      <alignment/>
      <protection/>
    </xf>
    <xf numFmtId="0" fontId="6" fillId="13" borderId="0" xfId="66" applyFont="1" applyFill="1">
      <alignment/>
      <protection/>
    </xf>
    <xf numFmtId="0" fontId="6" fillId="13" borderId="0" xfId="66" applyFont="1" applyFill="1">
      <alignment/>
      <protection/>
    </xf>
    <xf numFmtId="0" fontId="6" fillId="13" borderId="0" xfId="66" applyFont="1" applyFill="1" applyBorder="1">
      <alignment/>
      <protection/>
    </xf>
    <xf numFmtId="0" fontId="6" fillId="13" borderId="10" xfId="66" applyFont="1" applyFill="1" applyBorder="1">
      <alignment/>
      <protection/>
    </xf>
    <xf numFmtId="0" fontId="6" fillId="13" borderId="0" xfId="65" applyFont="1" applyFill="1">
      <alignment/>
      <protection/>
    </xf>
    <xf numFmtId="0" fontId="5" fillId="13" borderId="10" xfId="66" applyFont="1" applyFill="1" applyBorder="1">
      <alignment/>
      <protection/>
    </xf>
    <xf numFmtId="4" fontId="5" fillId="13" borderId="0" xfId="66" applyNumberFormat="1" applyFont="1" applyFill="1">
      <alignment/>
      <protection/>
    </xf>
    <xf numFmtId="0" fontId="5" fillId="13" borderId="0" xfId="66" applyFont="1" applyFill="1">
      <alignment/>
      <protection/>
    </xf>
    <xf numFmtId="4" fontId="6" fillId="13" borderId="0" xfId="66" applyNumberFormat="1" applyFont="1" applyFill="1">
      <alignment/>
      <protection/>
    </xf>
    <xf numFmtId="0" fontId="6" fillId="13" borderId="10" xfId="65" applyFont="1" applyFill="1" applyBorder="1">
      <alignment/>
      <protection/>
    </xf>
    <xf numFmtId="0" fontId="9" fillId="0" borderId="0" xfId="66" applyFont="1" applyFill="1">
      <alignment/>
      <protection/>
    </xf>
    <xf numFmtId="0" fontId="6" fillId="0" borderId="0" xfId="66" applyFont="1" applyFill="1">
      <alignment/>
      <protection/>
    </xf>
    <xf numFmtId="0" fontId="5" fillId="0" borderId="0" xfId="66" applyFont="1" applyFill="1" applyBorder="1">
      <alignment/>
      <protection/>
    </xf>
    <xf numFmtId="0" fontId="6" fillId="0" borderId="0" xfId="66" applyFont="1" applyFill="1" applyBorder="1">
      <alignment/>
      <protection/>
    </xf>
    <xf numFmtId="4" fontId="6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6" fillId="0" borderId="0" xfId="66" applyFont="1" applyFill="1" applyBorder="1">
      <alignment/>
      <protection/>
    </xf>
    <xf numFmtId="0" fontId="6" fillId="0" borderId="10" xfId="66" applyFont="1" applyFill="1" applyBorder="1">
      <alignment/>
      <protection/>
    </xf>
    <xf numFmtId="0" fontId="6" fillId="0" borderId="0" xfId="65" applyFont="1" applyFill="1">
      <alignment/>
      <protection/>
    </xf>
    <xf numFmtId="0" fontId="5" fillId="0" borderId="12" xfId="66" applyFont="1" applyFill="1" applyBorder="1">
      <alignment/>
      <protection/>
    </xf>
    <xf numFmtId="0" fontId="5" fillId="0" borderId="11" xfId="66" applyFont="1" applyFill="1" applyBorder="1">
      <alignment/>
      <protection/>
    </xf>
    <xf numFmtId="0" fontId="5" fillId="0" borderId="13" xfId="66" applyFont="1" applyFill="1" applyBorder="1">
      <alignment/>
      <protection/>
    </xf>
    <xf numFmtId="0" fontId="5" fillId="0" borderId="10" xfId="66" applyFont="1" applyFill="1" applyBorder="1">
      <alignment/>
      <protection/>
    </xf>
    <xf numFmtId="4" fontId="5" fillId="0" borderId="0" xfId="66" applyNumberFormat="1" applyFont="1" applyFill="1">
      <alignment/>
      <protection/>
    </xf>
    <xf numFmtId="4" fontId="5" fillId="0" borderId="0" xfId="66" applyNumberFormat="1" applyFont="1" applyFill="1">
      <alignment/>
      <protection/>
    </xf>
    <xf numFmtId="4" fontId="6" fillId="0" borderId="0" xfId="66" applyNumberFormat="1" applyFont="1" applyFill="1">
      <alignment/>
      <protection/>
    </xf>
    <xf numFmtId="0" fontId="6" fillId="0" borderId="10" xfId="65" applyFont="1" applyFill="1" applyBorder="1">
      <alignment/>
      <protection/>
    </xf>
    <xf numFmtId="0" fontId="6" fillId="0" borderId="13" xfId="66" applyFont="1" applyFill="1" applyBorder="1">
      <alignment/>
      <protection/>
    </xf>
    <xf numFmtId="0" fontId="6" fillId="0" borderId="13" xfId="65" applyFont="1" applyFill="1" applyBorder="1">
      <alignment/>
      <protection/>
    </xf>
    <xf numFmtId="0" fontId="9" fillId="0" borderId="0" xfId="66" applyFont="1" applyFill="1" applyBorder="1">
      <alignment/>
      <protection/>
    </xf>
    <xf numFmtId="0" fontId="6" fillId="0" borderId="0" xfId="65" applyFont="1" applyFill="1" applyBorder="1">
      <alignment/>
      <protection/>
    </xf>
    <xf numFmtId="4" fontId="5" fillId="0" borderId="0" xfId="66" applyNumberFormat="1" applyFont="1" applyFill="1" applyBorder="1">
      <alignment/>
      <protection/>
    </xf>
    <xf numFmtId="4" fontId="5" fillId="0" borderId="0" xfId="66" applyNumberFormat="1" applyFont="1" applyFill="1" applyBorder="1">
      <alignment/>
      <protection/>
    </xf>
    <xf numFmtId="4" fontId="6" fillId="0" borderId="0" xfId="66" applyNumberFormat="1" applyFont="1" applyFill="1" applyBorder="1">
      <alignment/>
      <protection/>
    </xf>
    <xf numFmtId="0" fontId="8" fillId="15" borderId="10" xfId="66" applyFont="1" applyFill="1" applyBorder="1" applyAlignment="1">
      <alignment horizontal="center" vertical="center" wrapText="1"/>
      <protection/>
    </xf>
    <xf numFmtId="0" fontId="51" fillId="0" borderId="0" xfId="65" applyFont="1" applyFill="1" applyBorder="1">
      <alignment/>
      <protection/>
    </xf>
    <xf numFmtId="0" fontId="52" fillId="0" borderId="0" xfId="65" applyFont="1" applyFill="1" applyBorder="1">
      <alignment/>
      <protection/>
    </xf>
    <xf numFmtId="0" fontId="52" fillId="0" borderId="0" xfId="65" applyFont="1" applyFill="1">
      <alignment/>
      <protection/>
    </xf>
    <xf numFmtId="0" fontId="52" fillId="0" borderId="0" xfId="65" applyFont="1">
      <alignment/>
      <protection/>
    </xf>
    <xf numFmtId="4" fontId="2" fillId="0" borderId="0" xfId="66" applyNumberFormat="1" applyFont="1">
      <alignment/>
      <protection/>
    </xf>
    <xf numFmtId="0" fontId="10" fillId="0" borderId="10" xfId="66" applyFont="1" applyBorder="1" applyAlignment="1">
      <alignment horizontal="center" vertical="center"/>
      <protection/>
    </xf>
    <xf numFmtId="4" fontId="10" fillId="0" borderId="10" xfId="66" applyNumberFormat="1" applyFont="1" applyBorder="1" applyAlignment="1">
      <alignment horizontal="center" vertical="center"/>
      <protection/>
    </xf>
    <xf numFmtId="0" fontId="11" fillId="15" borderId="10" xfId="66" applyFont="1" applyFill="1" applyBorder="1" applyAlignment="1">
      <alignment horizontal="center" vertical="center" wrapText="1"/>
      <protection/>
    </xf>
    <xf numFmtId="4" fontId="11" fillId="15" borderId="10" xfId="66" applyNumberFormat="1" applyFont="1" applyFill="1" applyBorder="1" applyAlignment="1">
      <alignment horizontal="center" vertical="center" wrapText="1"/>
      <protection/>
    </xf>
    <xf numFmtId="0" fontId="12" fillId="0" borderId="0" xfId="66" applyFont="1" applyFill="1" applyBorder="1">
      <alignment/>
      <protection/>
    </xf>
    <xf numFmtId="0" fontId="12" fillId="0" borderId="0" xfId="66" applyFont="1" applyFill="1">
      <alignment/>
      <protection/>
    </xf>
    <xf numFmtId="0" fontId="12" fillId="0" borderId="0" xfId="66" applyFont="1">
      <alignment/>
      <protection/>
    </xf>
    <xf numFmtId="0" fontId="6" fillId="0" borderId="0" xfId="65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2" fillId="0" borderId="0" xfId="66" applyFont="1">
      <alignment/>
      <protection/>
    </xf>
    <xf numFmtId="0" fontId="12" fillId="0" borderId="0" xfId="66" applyFont="1" applyFill="1" applyBorder="1">
      <alignment/>
      <protection/>
    </xf>
    <xf numFmtId="0" fontId="5" fillId="0" borderId="0" xfId="65" applyFont="1" applyFill="1" applyBorder="1">
      <alignment/>
      <protection/>
    </xf>
    <xf numFmtId="4" fontId="8" fillId="3" borderId="10" xfId="66" applyNumberFormat="1" applyFont="1" applyFill="1" applyBorder="1" applyAlignment="1">
      <alignment horizontal="right" vertical="center"/>
      <protection/>
    </xf>
    <xf numFmtId="4" fontId="8" fillId="0" borderId="10" xfId="66" applyNumberFormat="1" applyFont="1" applyBorder="1" applyAlignment="1">
      <alignment horizontal="right" vertical="center"/>
      <protection/>
    </xf>
    <xf numFmtId="4" fontId="8" fillId="3" borderId="10" xfId="65" applyNumberFormat="1" applyFont="1" applyFill="1" applyBorder="1" applyAlignment="1">
      <alignment horizontal="right" vertical="distributed"/>
      <protection/>
    </xf>
    <xf numFmtId="4" fontId="8" fillId="15" borderId="10" xfId="66" applyNumberFormat="1" applyFont="1" applyFill="1" applyBorder="1" applyAlignment="1">
      <alignment horizontal="right" vertical="center"/>
      <protection/>
    </xf>
    <xf numFmtId="0" fontId="8" fillId="3" borderId="10" xfId="66" applyFont="1" applyFill="1" applyBorder="1" applyAlignment="1">
      <alignment horizontal="left" vertical="distributed"/>
      <protection/>
    </xf>
    <xf numFmtId="0" fontId="8" fillId="3" borderId="10" xfId="65" applyFont="1" applyFill="1" applyBorder="1" applyAlignment="1">
      <alignment horizontal="left" vertical="center" wrapText="1"/>
      <protection/>
    </xf>
    <xf numFmtId="0" fontId="8" fillId="3" borderId="10" xfId="66" applyFont="1" applyFill="1" applyBorder="1" applyAlignment="1">
      <alignment horizontal="left" vertical="distributed" wrapText="1"/>
      <protection/>
    </xf>
    <xf numFmtId="0" fontId="8" fillId="0" borderId="10" xfId="66" applyFont="1" applyBorder="1" applyAlignment="1">
      <alignment horizontal="left" vertical="distributed" wrapText="1"/>
      <protection/>
    </xf>
    <xf numFmtId="0" fontId="8" fillId="15" borderId="10" xfId="66" applyFont="1" applyFill="1" applyBorder="1" applyAlignment="1">
      <alignment horizontal="left" vertical="distributed" wrapText="1"/>
      <protection/>
    </xf>
    <xf numFmtId="0" fontId="8" fillId="15" borderId="10" xfId="66" applyFont="1" applyFill="1" applyBorder="1" applyAlignment="1">
      <alignment horizontal="left" vertical="distributed"/>
      <protection/>
    </xf>
    <xf numFmtId="0" fontId="8" fillId="0" borderId="10" xfId="66" applyFont="1" applyFill="1" applyBorder="1" applyAlignment="1">
      <alignment horizontal="left" vertical="distributed" wrapText="1"/>
      <protection/>
    </xf>
    <xf numFmtId="4" fontId="8" fillId="0" borderId="10" xfId="66" applyNumberFormat="1" applyFont="1" applyFill="1" applyBorder="1" applyAlignment="1">
      <alignment horizontal="right" vertical="center"/>
      <protection/>
    </xf>
    <xf numFmtId="4" fontId="12" fillId="0" borderId="0" xfId="66" applyNumberFormat="1" applyFont="1" applyFill="1" applyBorder="1">
      <alignment/>
      <protection/>
    </xf>
    <xf numFmtId="4" fontId="12" fillId="0" borderId="0" xfId="66" applyNumberFormat="1" applyFont="1" applyFill="1" applyBorder="1">
      <alignment/>
      <protection/>
    </xf>
    <xf numFmtId="0" fontId="11" fillId="15" borderId="10" xfId="66" applyFont="1" applyFill="1" applyBorder="1" applyAlignment="1">
      <alignment horizontal="center" vertical="center"/>
      <protection/>
    </xf>
    <xf numFmtId="0" fontId="8" fillId="15" borderId="10" xfId="66" applyFont="1" applyFill="1" applyBorder="1" applyAlignment="1">
      <alignment horizontal="center" vertical="center"/>
      <protection/>
    </xf>
    <xf numFmtId="0" fontId="8" fillId="0" borderId="10" xfId="66" applyFont="1" applyBorder="1" applyAlignment="1">
      <alignment horizontal="left" vertical="distributed"/>
      <protection/>
    </xf>
    <xf numFmtId="0" fontId="8" fillId="0" borderId="10" xfId="66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53" fillId="0" borderId="10" xfId="65" applyFont="1" applyBorder="1" applyAlignment="1">
      <alignment horizontal="left" vertical="center" wrapText="1"/>
      <protection/>
    </xf>
    <xf numFmtId="4" fontId="53" fillId="0" borderId="10" xfId="65" applyNumberFormat="1" applyFont="1" applyBorder="1" applyAlignment="1">
      <alignment horizontal="right" vertical="distributed"/>
      <protection/>
    </xf>
    <xf numFmtId="0" fontId="8" fillId="0" borderId="10" xfId="65" applyFont="1" applyBorder="1" applyAlignment="1">
      <alignment horizontal="left" vertical="center" wrapText="1"/>
      <protection/>
    </xf>
    <xf numFmtId="4" fontId="8" fillId="0" borderId="10" xfId="65" applyNumberFormat="1" applyFont="1" applyBorder="1" applyAlignment="1">
      <alignment horizontal="right" vertical="distributed"/>
      <protection/>
    </xf>
    <xf numFmtId="0" fontId="8" fillId="0" borderId="10" xfId="66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2" xfId="58"/>
    <cellStyle name="Obično 2 2" xfId="59"/>
    <cellStyle name="Obično 3" xfId="60"/>
    <cellStyle name="Obično 4" xfId="61"/>
    <cellStyle name="Obično 5" xfId="62"/>
    <cellStyle name="Obično 6" xfId="63"/>
    <cellStyle name="Obično 7" xfId="64"/>
    <cellStyle name="Obično_13. UNUTARNJI NADZOR" xfId="65"/>
    <cellStyle name="Obično_18. DROGE" xfId="66"/>
    <cellStyle name="Output" xfId="67"/>
    <cellStyle name="Percent" xfId="68"/>
    <cellStyle name="Title" xfId="69"/>
    <cellStyle name="Total" xfId="70"/>
    <cellStyle name="Warning Text" xfId="71"/>
    <cellStyle name="Zarez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DL173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58.57421875" style="3" customWidth="1"/>
    <col min="2" max="3" width="14.7109375" style="3" customWidth="1"/>
    <col min="4" max="4" width="14.7109375" style="6" customWidth="1"/>
    <col min="5" max="5" width="9.140625" style="3" customWidth="1"/>
    <col min="6" max="6" width="10.00390625" style="70" bestFit="1" customWidth="1"/>
    <col min="7" max="7" width="9.140625" style="3" customWidth="1"/>
    <col min="8" max="8" width="10.00390625" style="3" bestFit="1" customWidth="1"/>
    <col min="9" max="16384" width="9.140625" style="3" customWidth="1"/>
  </cols>
  <sheetData>
    <row r="1" spans="1:6" s="1" customFormat="1" ht="16.5" customHeight="1">
      <c r="A1" s="97" t="s">
        <v>78</v>
      </c>
      <c r="B1" s="97"/>
      <c r="C1" s="97"/>
      <c r="D1" s="97"/>
      <c r="F1" s="68"/>
    </row>
    <row r="2" spans="1:6" s="2" customFormat="1" ht="20.25" customHeight="1">
      <c r="A2" s="97" t="s">
        <v>79</v>
      </c>
      <c r="B2" s="97"/>
      <c r="C2" s="97"/>
      <c r="D2" s="97"/>
      <c r="F2" s="69"/>
    </row>
    <row r="3" spans="1:6" s="2" customFormat="1" ht="9.75" customHeight="1">
      <c r="A3" s="98"/>
      <c r="B3" s="98"/>
      <c r="C3" s="98"/>
      <c r="D3" s="98"/>
      <c r="F3" s="69"/>
    </row>
    <row r="4" spans="1:4" ht="8.25" customHeight="1" hidden="1">
      <c r="A4" s="5"/>
      <c r="B4" s="5"/>
      <c r="C4" s="5"/>
      <c r="D4" s="58"/>
    </row>
    <row r="5" spans="1:116" s="65" customFormat="1" ht="30.75" customHeight="1">
      <c r="A5" s="87" t="s">
        <v>0</v>
      </c>
      <c r="B5" s="61" t="s">
        <v>69</v>
      </c>
      <c r="C5" s="61" t="s">
        <v>67</v>
      </c>
      <c r="D5" s="62" t="s">
        <v>82</v>
      </c>
      <c r="E5" s="63"/>
      <c r="F5" s="71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4"/>
      <c r="DD5" s="64"/>
      <c r="DE5" s="64"/>
      <c r="DF5" s="64"/>
      <c r="DG5" s="64"/>
      <c r="DH5" s="64"/>
      <c r="DI5" s="64"/>
      <c r="DJ5" s="64"/>
      <c r="DK5" s="64"/>
      <c r="DL5" s="64"/>
    </row>
    <row r="6" spans="1:116" s="17" customFormat="1" ht="19.5" customHeight="1">
      <c r="A6" s="88"/>
      <c r="B6" s="53" t="s">
        <v>1</v>
      </c>
      <c r="C6" s="53" t="s">
        <v>41</v>
      </c>
      <c r="D6" s="53" t="s">
        <v>2</v>
      </c>
      <c r="E6" s="48"/>
      <c r="F6" s="71"/>
      <c r="G6" s="63"/>
      <c r="H6" s="63"/>
      <c r="I6" s="63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29"/>
      <c r="DD6" s="29"/>
      <c r="DE6" s="29"/>
      <c r="DF6" s="29"/>
      <c r="DG6" s="29"/>
      <c r="DH6" s="29"/>
      <c r="DI6" s="29"/>
      <c r="DJ6" s="29"/>
      <c r="DK6" s="29"/>
      <c r="DL6" s="29"/>
    </row>
    <row r="7" spans="1:116" s="7" customFormat="1" ht="24.75" customHeight="1">
      <c r="A7" s="89" t="s">
        <v>54</v>
      </c>
      <c r="B7" s="59"/>
      <c r="C7" s="59"/>
      <c r="D7" s="60"/>
      <c r="E7" s="34"/>
      <c r="F7" s="71"/>
      <c r="G7" s="63"/>
      <c r="H7" s="63"/>
      <c r="I7" s="63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12"/>
      <c r="DD7" s="12"/>
      <c r="DE7" s="12"/>
      <c r="DF7" s="12"/>
      <c r="DG7" s="12"/>
      <c r="DH7" s="12"/>
      <c r="DI7" s="12"/>
      <c r="DJ7" s="12"/>
      <c r="DK7" s="12"/>
      <c r="DL7" s="12"/>
    </row>
    <row r="8" spans="1:116" s="8" customFormat="1" ht="24.75" customHeight="1">
      <c r="A8" s="89" t="s">
        <v>44</v>
      </c>
      <c r="B8" s="74">
        <v>1320000</v>
      </c>
      <c r="C8" s="74">
        <v>1262000</v>
      </c>
      <c r="D8" s="74">
        <v>1163065.85</v>
      </c>
      <c r="E8" s="32"/>
      <c r="F8" s="85"/>
      <c r="G8" s="63"/>
      <c r="H8" s="86"/>
      <c r="I8" s="63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0"/>
      <c r="DD8" s="30"/>
      <c r="DE8" s="30"/>
      <c r="DF8" s="30"/>
      <c r="DG8" s="30"/>
      <c r="DH8" s="30"/>
      <c r="DI8" s="30"/>
      <c r="DJ8" s="30"/>
      <c r="DK8" s="30"/>
      <c r="DL8" s="30"/>
    </row>
    <row r="9" spans="1:116" s="8" customFormat="1" ht="24.75" customHeight="1">
      <c r="A9" s="89" t="s">
        <v>3</v>
      </c>
      <c r="B9" s="74">
        <v>2500</v>
      </c>
      <c r="C9" s="74">
        <v>2500</v>
      </c>
      <c r="D9" s="74">
        <v>0</v>
      </c>
      <c r="E9" s="32"/>
      <c r="F9" s="71"/>
      <c r="G9" s="63"/>
      <c r="H9" s="63"/>
      <c r="I9" s="63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0"/>
      <c r="DD9" s="30"/>
      <c r="DE9" s="30"/>
      <c r="DF9" s="30"/>
      <c r="DG9" s="30"/>
      <c r="DH9" s="30"/>
      <c r="DI9" s="30"/>
      <c r="DJ9" s="30"/>
      <c r="DK9" s="30"/>
      <c r="DL9" s="30"/>
    </row>
    <row r="10" spans="1:116" s="19" customFormat="1" ht="24.75" customHeight="1">
      <c r="A10" s="77" t="s">
        <v>80</v>
      </c>
      <c r="B10" s="73">
        <f>SUM(B8,B9)</f>
        <v>1322500</v>
      </c>
      <c r="C10" s="73">
        <f>SUM(C8,C9)</f>
        <v>1264500</v>
      </c>
      <c r="D10" s="73">
        <f>SUM(D8,D9)</f>
        <v>1163065.85</v>
      </c>
      <c r="E10" s="32"/>
      <c r="F10" s="71"/>
      <c r="G10" s="63"/>
      <c r="H10" s="63"/>
      <c r="I10" s="48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0"/>
      <c r="DD10" s="30"/>
      <c r="DE10" s="30"/>
      <c r="DF10" s="30"/>
      <c r="DG10" s="30"/>
      <c r="DH10" s="30"/>
      <c r="DI10" s="30"/>
      <c r="DJ10" s="30"/>
      <c r="DK10" s="30"/>
      <c r="DL10" s="30"/>
    </row>
    <row r="11" spans="1:116" s="8" customFormat="1" ht="24.75" customHeight="1">
      <c r="A11" s="89" t="s">
        <v>4</v>
      </c>
      <c r="B11" s="74">
        <v>13200</v>
      </c>
      <c r="C11" s="74">
        <v>31200</v>
      </c>
      <c r="D11" s="74">
        <v>16324.16</v>
      </c>
      <c r="E11" s="32"/>
      <c r="F11" s="71"/>
      <c r="G11" s="63"/>
      <c r="H11" s="63"/>
      <c r="I11" s="48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0"/>
      <c r="DD11" s="30"/>
      <c r="DE11" s="30"/>
      <c r="DF11" s="30"/>
      <c r="DG11" s="30"/>
      <c r="DH11" s="30"/>
      <c r="DI11" s="30"/>
      <c r="DJ11" s="30"/>
      <c r="DK11" s="30"/>
      <c r="DL11" s="30"/>
    </row>
    <row r="12" spans="1:116" s="20" customFormat="1" ht="24.75" customHeight="1">
      <c r="A12" s="77" t="s">
        <v>42</v>
      </c>
      <c r="B12" s="73">
        <f>B11</f>
        <v>13200</v>
      </c>
      <c r="C12" s="73">
        <f>C11</f>
        <v>31200</v>
      </c>
      <c r="D12" s="73">
        <f>D11</f>
        <v>16324.16</v>
      </c>
      <c r="E12" s="35"/>
      <c r="F12" s="71"/>
      <c r="G12" s="63"/>
      <c r="H12" s="63"/>
      <c r="I12" s="48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16"/>
      <c r="DD12" s="16"/>
      <c r="DE12" s="16"/>
      <c r="DF12" s="16"/>
      <c r="DG12" s="16"/>
      <c r="DH12" s="16"/>
      <c r="DI12" s="16"/>
      <c r="DJ12" s="16"/>
      <c r="DK12" s="16"/>
      <c r="DL12" s="16"/>
    </row>
    <row r="13" spans="1:116" s="8" customFormat="1" ht="24.75" customHeight="1">
      <c r="A13" s="80" t="s">
        <v>66</v>
      </c>
      <c r="B13" s="74">
        <v>206000</v>
      </c>
      <c r="C13" s="74">
        <v>196000</v>
      </c>
      <c r="D13" s="74">
        <v>180483.65</v>
      </c>
      <c r="E13" s="32"/>
      <c r="F13" s="71"/>
      <c r="G13" s="63"/>
      <c r="H13" s="63"/>
      <c r="I13" s="48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0"/>
      <c r="DD13" s="30"/>
      <c r="DE13" s="30"/>
      <c r="DF13" s="30"/>
      <c r="DG13" s="30"/>
      <c r="DH13" s="30"/>
      <c r="DI13" s="30"/>
      <c r="DJ13" s="30"/>
      <c r="DK13" s="30"/>
      <c r="DL13" s="30"/>
    </row>
    <row r="14" spans="1:116" s="8" customFormat="1" ht="24.75" customHeight="1">
      <c r="A14" s="89" t="s">
        <v>55</v>
      </c>
      <c r="B14" s="74">
        <v>22500</v>
      </c>
      <c r="C14" s="74">
        <v>22500</v>
      </c>
      <c r="D14" s="74">
        <v>19766.39</v>
      </c>
      <c r="E14" s="32"/>
      <c r="F14" s="71"/>
      <c r="G14" s="63"/>
      <c r="H14" s="63"/>
      <c r="I14" s="48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0"/>
      <c r="DD14" s="30"/>
      <c r="DE14" s="30"/>
      <c r="DF14" s="30"/>
      <c r="DG14" s="30"/>
      <c r="DH14" s="30"/>
      <c r="DI14" s="30"/>
      <c r="DJ14" s="30"/>
      <c r="DK14" s="30"/>
      <c r="DL14" s="30"/>
    </row>
    <row r="15" spans="1:116" s="19" customFormat="1" ht="24.75" customHeight="1">
      <c r="A15" s="77" t="s">
        <v>43</v>
      </c>
      <c r="B15" s="73">
        <f>SUM(B13,B14)</f>
        <v>228500</v>
      </c>
      <c r="C15" s="73">
        <f>SUM(C13,C14)</f>
        <v>218500</v>
      </c>
      <c r="D15" s="73">
        <f>SUM(D13,D14)</f>
        <v>200250.03999999998</v>
      </c>
      <c r="E15" s="32"/>
      <c r="F15" s="71"/>
      <c r="G15" s="63"/>
      <c r="H15" s="63"/>
      <c r="I15" s="48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0"/>
      <c r="DD15" s="30"/>
      <c r="DE15" s="30"/>
      <c r="DF15" s="30"/>
      <c r="DG15" s="30"/>
      <c r="DH15" s="30"/>
      <c r="DI15" s="30"/>
      <c r="DJ15" s="30"/>
      <c r="DK15" s="30"/>
      <c r="DL15" s="30"/>
    </row>
    <row r="16" spans="1:116" s="19" customFormat="1" ht="24.75" customHeight="1">
      <c r="A16" s="82" t="s">
        <v>47</v>
      </c>
      <c r="B16" s="76">
        <f>SUM(B10,B12,B15)</f>
        <v>1564200</v>
      </c>
      <c r="C16" s="76">
        <f>SUM(C10,C12,C15)</f>
        <v>1514200</v>
      </c>
      <c r="D16" s="76">
        <f>SUM(D10,D12,D15)</f>
        <v>1379640.05</v>
      </c>
      <c r="E16" s="32"/>
      <c r="F16" s="71"/>
      <c r="G16" s="63"/>
      <c r="H16" s="63"/>
      <c r="I16" s="48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0"/>
      <c r="DD16" s="30"/>
      <c r="DE16" s="30"/>
      <c r="DF16" s="30"/>
      <c r="DG16" s="30"/>
      <c r="DH16" s="30"/>
      <c r="DI16" s="30"/>
      <c r="DJ16" s="30"/>
      <c r="DK16" s="30"/>
      <c r="DL16" s="30"/>
    </row>
    <row r="17" spans="1:116" s="8" customFormat="1" ht="24.75" customHeight="1">
      <c r="A17" s="89" t="s">
        <v>5</v>
      </c>
      <c r="B17" s="74">
        <v>80000</v>
      </c>
      <c r="C17" s="74">
        <v>90000</v>
      </c>
      <c r="D17" s="74">
        <v>102665.27</v>
      </c>
      <c r="E17" s="32"/>
      <c r="F17" s="34"/>
      <c r="G17" s="63"/>
      <c r="H17" s="63"/>
      <c r="I17" s="48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0"/>
      <c r="DD17" s="30"/>
      <c r="DE17" s="30"/>
      <c r="DF17" s="30"/>
      <c r="DG17" s="30"/>
      <c r="DH17" s="30"/>
      <c r="DI17" s="30"/>
      <c r="DJ17" s="30"/>
      <c r="DK17" s="30"/>
      <c r="DL17" s="30"/>
    </row>
    <row r="18" spans="1:116" s="8" customFormat="1" ht="24.75" customHeight="1">
      <c r="A18" s="90" t="s">
        <v>6</v>
      </c>
      <c r="B18" s="74">
        <v>50000</v>
      </c>
      <c r="C18" s="74">
        <v>50000</v>
      </c>
      <c r="D18" s="74">
        <v>40619.26</v>
      </c>
      <c r="E18" s="32"/>
      <c r="F18" s="31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0"/>
      <c r="DD18" s="30"/>
      <c r="DE18" s="30"/>
      <c r="DF18" s="30"/>
      <c r="DG18" s="30"/>
      <c r="DH18" s="30"/>
      <c r="DI18" s="30"/>
      <c r="DJ18" s="30"/>
      <c r="DK18" s="30"/>
      <c r="DL18" s="30"/>
    </row>
    <row r="19" spans="1:116" s="7" customFormat="1" ht="24.75" customHeight="1">
      <c r="A19" s="80" t="s">
        <v>7</v>
      </c>
      <c r="B19" s="74">
        <v>5000</v>
      </c>
      <c r="C19" s="74">
        <v>5000</v>
      </c>
      <c r="D19" s="74">
        <v>0</v>
      </c>
      <c r="E19" s="34"/>
      <c r="F19" s="31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12"/>
      <c r="DD19" s="12"/>
      <c r="DE19" s="12"/>
      <c r="DF19" s="12"/>
      <c r="DG19" s="12"/>
      <c r="DH19" s="12"/>
      <c r="DI19" s="12"/>
      <c r="DJ19" s="12"/>
      <c r="DK19" s="12"/>
      <c r="DL19" s="12"/>
    </row>
    <row r="20" spans="1:116" s="20" customFormat="1" ht="24.75" customHeight="1">
      <c r="A20" s="79" t="s">
        <v>48</v>
      </c>
      <c r="B20" s="73">
        <f>SUM(B17,B18,B19)</f>
        <v>135000</v>
      </c>
      <c r="C20" s="73">
        <f>SUM(C17,C18,C19)</f>
        <v>145000</v>
      </c>
      <c r="D20" s="73">
        <f>SUM(D17,D18,D19)</f>
        <v>143284.53</v>
      </c>
      <c r="E20" s="35"/>
      <c r="F20" s="31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16"/>
      <c r="DD20" s="16"/>
      <c r="DE20" s="16"/>
      <c r="DF20" s="16"/>
      <c r="DG20" s="16"/>
      <c r="DH20" s="16"/>
      <c r="DI20" s="16"/>
      <c r="DJ20" s="16"/>
      <c r="DK20" s="16"/>
      <c r="DL20" s="16"/>
    </row>
    <row r="21" spans="1:116" s="7" customFormat="1" ht="24.75" customHeight="1">
      <c r="A21" s="90" t="s">
        <v>8</v>
      </c>
      <c r="B21" s="74">
        <v>35000</v>
      </c>
      <c r="C21" s="74">
        <v>35000</v>
      </c>
      <c r="D21" s="74">
        <v>32215.89</v>
      </c>
      <c r="E21" s="34"/>
      <c r="F21" s="31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12"/>
      <c r="DD21" s="12"/>
      <c r="DE21" s="12"/>
      <c r="DF21" s="12"/>
      <c r="DG21" s="12"/>
      <c r="DH21" s="12"/>
      <c r="DI21" s="12"/>
      <c r="DJ21" s="12"/>
      <c r="DK21" s="12"/>
      <c r="DL21" s="12"/>
    </row>
    <row r="22" spans="1:116" s="10" customFormat="1" ht="24.75" customHeight="1">
      <c r="A22" s="80" t="s">
        <v>9</v>
      </c>
      <c r="B22" s="74">
        <v>36000</v>
      </c>
      <c r="C22" s="74">
        <v>36000</v>
      </c>
      <c r="D22" s="74">
        <v>28882.69</v>
      </c>
      <c r="E22" s="32"/>
      <c r="F22" s="51"/>
      <c r="G22" s="33"/>
      <c r="H22" s="3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</row>
    <row r="23" spans="1:116" s="7" customFormat="1" ht="24.75" customHeight="1">
      <c r="A23" s="91" t="s">
        <v>10</v>
      </c>
      <c r="B23" s="74">
        <v>500</v>
      </c>
      <c r="C23" s="74">
        <v>500</v>
      </c>
      <c r="D23" s="74">
        <v>1457.97</v>
      </c>
      <c r="E23" s="34"/>
      <c r="F23" s="31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12"/>
      <c r="DD23" s="12"/>
      <c r="DE23" s="12"/>
      <c r="DF23" s="12"/>
      <c r="DG23" s="12"/>
      <c r="DH23" s="12"/>
      <c r="DI23" s="12"/>
      <c r="DJ23" s="12"/>
      <c r="DK23" s="12"/>
      <c r="DL23" s="12"/>
    </row>
    <row r="24" spans="1:116" s="9" customFormat="1" ht="24.75" customHeight="1">
      <c r="A24" s="80" t="s">
        <v>81</v>
      </c>
      <c r="B24" s="74">
        <v>1000</v>
      </c>
      <c r="C24" s="74">
        <v>1000</v>
      </c>
      <c r="D24" s="74">
        <v>0</v>
      </c>
      <c r="E24" s="34"/>
      <c r="F24" s="31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</row>
    <row r="25" spans="1:116" s="21" customFormat="1" ht="24.75" customHeight="1">
      <c r="A25" s="79" t="s">
        <v>49</v>
      </c>
      <c r="B25" s="73">
        <f>SUM(B21,B22,B23,B24)</f>
        <v>72500</v>
      </c>
      <c r="C25" s="73">
        <f>SUM(C21,C22,C23,C24)</f>
        <v>72500</v>
      </c>
      <c r="D25" s="73">
        <f>SUM(D21,D22,D23,D24)</f>
        <v>62556.55</v>
      </c>
      <c r="E25" s="35"/>
      <c r="F25" s="31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</row>
    <row r="26" spans="1:116" s="9" customFormat="1" ht="24.75" customHeight="1">
      <c r="A26" s="80" t="s">
        <v>11</v>
      </c>
      <c r="B26" s="74">
        <v>50000</v>
      </c>
      <c r="C26" s="74">
        <v>50000</v>
      </c>
      <c r="D26" s="74">
        <v>36688.97</v>
      </c>
      <c r="E26" s="34"/>
      <c r="F26" s="31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</row>
    <row r="27" spans="1:116" s="7" customFormat="1" ht="24.75" customHeight="1">
      <c r="A27" s="89" t="s">
        <v>12</v>
      </c>
      <c r="B27" s="74">
        <v>10000</v>
      </c>
      <c r="C27" s="74">
        <v>10000</v>
      </c>
      <c r="D27" s="74">
        <v>4560.7</v>
      </c>
      <c r="E27" s="34"/>
      <c r="F27" s="51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12"/>
      <c r="DD27" s="12"/>
      <c r="DE27" s="12"/>
      <c r="DF27" s="12"/>
      <c r="DG27" s="12"/>
      <c r="DH27" s="12"/>
      <c r="DI27" s="12"/>
      <c r="DJ27" s="12"/>
      <c r="DK27" s="12"/>
      <c r="DL27" s="12"/>
    </row>
    <row r="28" spans="1:116" s="7" customFormat="1" ht="24.75" customHeight="1">
      <c r="A28" s="80" t="s">
        <v>13</v>
      </c>
      <c r="B28" s="74">
        <v>10000</v>
      </c>
      <c r="C28" s="74">
        <v>10000</v>
      </c>
      <c r="D28" s="74">
        <v>8231.51</v>
      </c>
      <c r="E28" s="34"/>
      <c r="F28" s="31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12"/>
      <c r="DD28" s="12"/>
      <c r="DE28" s="12"/>
      <c r="DF28" s="12"/>
      <c r="DG28" s="12"/>
      <c r="DH28" s="12"/>
      <c r="DI28" s="12"/>
      <c r="DJ28" s="12"/>
      <c r="DK28" s="12"/>
      <c r="DL28" s="12"/>
    </row>
    <row r="29" spans="1:116" s="10" customFormat="1" ht="24.75" customHeight="1">
      <c r="A29" s="80" t="s">
        <v>14</v>
      </c>
      <c r="B29" s="74">
        <v>30000</v>
      </c>
      <c r="C29" s="74">
        <v>30000</v>
      </c>
      <c r="D29" s="74">
        <v>20613.25</v>
      </c>
      <c r="E29" s="32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</row>
    <row r="30" spans="1:116" s="9" customFormat="1" ht="24.75" customHeight="1">
      <c r="A30" s="80" t="s">
        <v>15</v>
      </c>
      <c r="B30" s="74">
        <v>7000</v>
      </c>
      <c r="C30" s="74">
        <v>7000</v>
      </c>
      <c r="D30" s="74">
        <v>6806.25</v>
      </c>
      <c r="E30" s="34"/>
      <c r="F30" s="31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</row>
    <row r="31" spans="1:116" s="7" customFormat="1" ht="24.75" customHeight="1">
      <c r="A31" s="80" t="s">
        <v>62</v>
      </c>
      <c r="B31" s="74">
        <v>700</v>
      </c>
      <c r="C31" s="74">
        <v>700</v>
      </c>
      <c r="D31" s="74">
        <v>300</v>
      </c>
      <c r="E31" s="34"/>
      <c r="F31" s="31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12"/>
      <c r="DD31" s="12"/>
      <c r="DE31" s="12"/>
      <c r="DF31" s="12"/>
      <c r="DG31" s="12"/>
      <c r="DH31" s="12"/>
      <c r="DI31" s="12"/>
      <c r="DJ31" s="12"/>
      <c r="DK31" s="12"/>
      <c r="DL31" s="12"/>
    </row>
    <row r="32" spans="1:116" s="9" customFormat="1" ht="24.75" customHeight="1">
      <c r="A32" s="83" t="s">
        <v>16</v>
      </c>
      <c r="B32" s="74">
        <v>10000</v>
      </c>
      <c r="C32" s="74">
        <v>10000</v>
      </c>
      <c r="D32" s="74">
        <v>2570.89</v>
      </c>
      <c r="E32" s="34"/>
      <c r="F32" s="31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</row>
    <row r="33" spans="1:116" s="7" customFormat="1" ht="24.75" customHeight="1">
      <c r="A33" s="80" t="s">
        <v>17</v>
      </c>
      <c r="B33" s="74">
        <v>22500</v>
      </c>
      <c r="C33" s="74">
        <v>22500</v>
      </c>
      <c r="D33" s="74">
        <v>15825</v>
      </c>
      <c r="E33" s="34"/>
      <c r="F33" s="31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12"/>
      <c r="DD33" s="12"/>
      <c r="DE33" s="12"/>
      <c r="DF33" s="12"/>
      <c r="DG33" s="12"/>
      <c r="DH33" s="12"/>
      <c r="DI33" s="12"/>
      <c r="DJ33" s="12"/>
      <c r="DK33" s="12"/>
      <c r="DL33" s="12"/>
    </row>
    <row r="34" spans="1:116" s="7" customFormat="1" ht="24.75" customHeight="1">
      <c r="A34" s="89" t="s">
        <v>18</v>
      </c>
      <c r="B34" s="74">
        <v>5000</v>
      </c>
      <c r="C34" s="74">
        <v>5000</v>
      </c>
      <c r="D34" s="74">
        <v>2430.83</v>
      </c>
      <c r="E34" s="34"/>
      <c r="F34" s="31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12"/>
      <c r="DD34" s="12"/>
      <c r="DE34" s="12"/>
      <c r="DF34" s="12"/>
      <c r="DG34" s="12"/>
      <c r="DH34" s="12"/>
      <c r="DI34" s="12"/>
      <c r="DJ34" s="12"/>
      <c r="DK34" s="12"/>
      <c r="DL34" s="12"/>
    </row>
    <row r="35" spans="1:116" s="22" customFormat="1" ht="24.75" customHeight="1">
      <c r="A35" s="77" t="s">
        <v>45</v>
      </c>
      <c r="B35" s="73">
        <f>SUM(B26,B27,B28,B29,B30,B31,B32,B33,B34)</f>
        <v>145200</v>
      </c>
      <c r="C35" s="73">
        <f>SUM(C26,C27,C28,C29,C30,C31,C32,C33,C34)</f>
        <v>145200</v>
      </c>
      <c r="D35" s="73">
        <f>SUM(D26,D27,D28,D29,D30,D31,D32,D33,D34)</f>
        <v>98027.4</v>
      </c>
      <c r="E35" s="35"/>
      <c r="F35" s="31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46"/>
      <c r="DD35" s="36"/>
      <c r="DE35" s="36"/>
      <c r="DF35" s="36"/>
      <c r="DG35" s="36"/>
      <c r="DH35" s="36"/>
      <c r="DI35" s="36"/>
      <c r="DJ35" s="36"/>
      <c r="DK35" s="36"/>
      <c r="DL35" s="36"/>
    </row>
    <row r="36" spans="1:116" s="57" customFormat="1" ht="24.75" customHeight="1">
      <c r="A36" s="92" t="s">
        <v>56</v>
      </c>
      <c r="B36" s="93">
        <v>2000</v>
      </c>
      <c r="C36" s="93">
        <v>2000</v>
      </c>
      <c r="D36" s="93">
        <v>19600.63</v>
      </c>
      <c r="E36" s="55"/>
      <c r="F36" s="5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6"/>
      <c r="DD36" s="56"/>
      <c r="DE36" s="56"/>
      <c r="DF36" s="56"/>
      <c r="DG36" s="56"/>
      <c r="DH36" s="56"/>
      <c r="DI36" s="56"/>
      <c r="DJ36" s="56"/>
      <c r="DK36" s="56"/>
      <c r="DL36" s="56"/>
    </row>
    <row r="37" spans="1:116" s="23" customFormat="1" ht="24.75" customHeight="1">
      <c r="A37" s="78" t="s">
        <v>57</v>
      </c>
      <c r="B37" s="75">
        <f>B36</f>
        <v>2000</v>
      </c>
      <c r="C37" s="75">
        <f>C36</f>
        <v>2000</v>
      </c>
      <c r="D37" s="75">
        <f>SUM(D36)</f>
        <v>19600.63</v>
      </c>
      <c r="E37" s="49"/>
      <c r="F37" s="72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37"/>
      <c r="DD37" s="37"/>
      <c r="DE37" s="37"/>
      <c r="DF37" s="37"/>
      <c r="DG37" s="37"/>
      <c r="DH37" s="37"/>
      <c r="DI37" s="37"/>
      <c r="DJ37" s="37"/>
      <c r="DK37" s="37"/>
      <c r="DL37" s="37"/>
    </row>
    <row r="38" spans="1:116" s="7" customFormat="1" ht="24.75" customHeight="1">
      <c r="A38" s="90" t="s">
        <v>19</v>
      </c>
      <c r="B38" s="74">
        <v>15000</v>
      </c>
      <c r="C38" s="74">
        <v>9500</v>
      </c>
      <c r="D38" s="74">
        <v>7627.82</v>
      </c>
      <c r="E38" s="34"/>
      <c r="F38" s="31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12"/>
      <c r="DD38" s="12"/>
      <c r="DE38" s="12"/>
      <c r="DF38" s="12"/>
      <c r="DG38" s="12"/>
      <c r="DH38" s="12"/>
      <c r="DI38" s="12"/>
      <c r="DJ38" s="12"/>
      <c r="DK38" s="12"/>
      <c r="DL38" s="12"/>
    </row>
    <row r="39" spans="1:116" s="7" customFormat="1" ht="24.75" customHeight="1">
      <c r="A39" s="89" t="s">
        <v>63</v>
      </c>
      <c r="B39" s="74">
        <v>8000</v>
      </c>
      <c r="C39" s="74">
        <v>8000</v>
      </c>
      <c r="D39" s="74">
        <v>6743.5</v>
      </c>
      <c r="E39" s="34"/>
      <c r="F39" s="31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12"/>
      <c r="DD39" s="12"/>
      <c r="DE39" s="12"/>
      <c r="DF39" s="12"/>
      <c r="DG39" s="12"/>
      <c r="DH39" s="12"/>
      <c r="DI39" s="12"/>
      <c r="DJ39" s="12"/>
      <c r="DK39" s="12"/>
      <c r="DL39" s="12"/>
    </row>
    <row r="40" spans="1:116" s="13" customFormat="1" ht="24.75" customHeight="1">
      <c r="A40" s="89" t="s">
        <v>20</v>
      </c>
      <c r="B40" s="74">
        <v>1000</v>
      </c>
      <c r="C40" s="74">
        <v>1000</v>
      </c>
      <c r="D40" s="74">
        <v>0</v>
      </c>
      <c r="E40" s="34"/>
      <c r="F40" s="31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8"/>
      <c r="DD40" s="39"/>
      <c r="DE40" s="39"/>
      <c r="DF40" s="39"/>
      <c r="DG40" s="39"/>
      <c r="DH40" s="39"/>
      <c r="DI40" s="39"/>
      <c r="DJ40" s="39"/>
      <c r="DK40" s="39"/>
      <c r="DL40" s="39"/>
    </row>
    <row r="41" spans="1:116" s="24" customFormat="1" ht="24.75" customHeight="1">
      <c r="A41" s="77" t="s">
        <v>50</v>
      </c>
      <c r="B41" s="73">
        <f>SUM(B38,B39,B40)</f>
        <v>24000</v>
      </c>
      <c r="C41" s="73">
        <f>SUM(C38,C39,C40)</f>
        <v>18500</v>
      </c>
      <c r="D41" s="73">
        <f>SUM(D38,D39,D40)</f>
        <v>14371.32</v>
      </c>
      <c r="E41" s="34"/>
      <c r="F41" s="31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40"/>
      <c r="DD41" s="41"/>
      <c r="DE41" s="41"/>
      <c r="DF41" s="41"/>
      <c r="DG41" s="41"/>
      <c r="DH41" s="41"/>
      <c r="DI41" s="41"/>
      <c r="DJ41" s="41"/>
      <c r="DK41" s="41"/>
      <c r="DL41" s="41"/>
    </row>
    <row r="42" spans="1:116" s="11" customFormat="1" ht="24.75" customHeight="1">
      <c r="A42" s="90" t="s">
        <v>21</v>
      </c>
      <c r="B42" s="74">
        <v>2000</v>
      </c>
      <c r="C42" s="74">
        <v>2000</v>
      </c>
      <c r="D42" s="74">
        <v>635.92</v>
      </c>
      <c r="E42" s="34"/>
      <c r="F42" s="31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40"/>
      <c r="DD42" s="41"/>
      <c r="DE42" s="41"/>
      <c r="DF42" s="41"/>
      <c r="DG42" s="41"/>
      <c r="DH42" s="41"/>
      <c r="DI42" s="41"/>
      <c r="DJ42" s="41"/>
      <c r="DK42" s="41"/>
      <c r="DL42" s="41"/>
    </row>
    <row r="43" spans="1:116" s="11" customFormat="1" ht="24.75" customHeight="1">
      <c r="A43" s="80" t="s">
        <v>22</v>
      </c>
      <c r="B43" s="74">
        <v>100</v>
      </c>
      <c r="C43" s="74">
        <v>100</v>
      </c>
      <c r="D43" s="74">
        <v>68.23</v>
      </c>
      <c r="E43" s="34"/>
      <c r="F43" s="31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40"/>
      <c r="DD43" s="41"/>
      <c r="DE43" s="41"/>
      <c r="DF43" s="41"/>
      <c r="DG43" s="41"/>
      <c r="DH43" s="41"/>
      <c r="DI43" s="41"/>
      <c r="DJ43" s="41"/>
      <c r="DK43" s="41"/>
      <c r="DL43" s="41"/>
    </row>
    <row r="44" spans="1:116" s="20" customFormat="1" ht="24.75" customHeight="1">
      <c r="A44" s="79" t="s">
        <v>51</v>
      </c>
      <c r="B44" s="73">
        <f>SUM(B42,B43)</f>
        <v>2100</v>
      </c>
      <c r="C44" s="73">
        <f>SUM(C42,C43)</f>
        <v>2100</v>
      </c>
      <c r="D44" s="73">
        <f>SUM(D42,D43)</f>
        <v>704.15</v>
      </c>
      <c r="E44" s="35"/>
      <c r="F44" s="31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16"/>
      <c r="DD44" s="16"/>
      <c r="DE44" s="16"/>
      <c r="DF44" s="16"/>
      <c r="DG44" s="16"/>
      <c r="DH44" s="16"/>
      <c r="DI44" s="16"/>
      <c r="DJ44" s="16"/>
      <c r="DK44" s="16"/>
      <c r="DL44" s="16"/>
    </row>
    <row r="45" spans="1:116" s="14" customFormat="1" ht="24.75" customHeight="1">
      <c r="A45" s="80" t="s">
        <v>32</v>
      </c>
      <c r="B45" s="74">
        <v>1000</v>
      </c>
      <c r="C45" s="74">
        <v>1000</v>
      </c>
      <c r="D45" s="74">
        <v>0</v>
      </c>
      <c r="E45" s="50"/>
      <c r="F45" s="51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42"/>
      <c r="DD45" s="42"/>
      <c r="DE45" s="42"/>
      <c r="DF45" s="42"/>
      <c r="DG45" s="42"/>
      <c r="DH45" s="42"/>
      <c r="DI45" s="42"/>
      <c r="DJ45" s="42"/>
      <c r="DK45" s="42"/>
      <c r="DL45" s="42"/>
    </row>
    <row r="46" spans="1:116" s="14" customFormat="1" ht="24.75" customHeight="1">
      <c r="A46" s="80" t="s">
        <v>33</v>
      </c>
      <c r="B46" s="74">
        <v>500</v>
      </c>
      <c r="C46" s="74">
        <v>500</v>
      </c>
      <c r="D46" s="74">
        <v>296</v>
      </c>
      <c r="E46" s="50"/>
      <c r="F46" s="51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42"/>
      <c r="DD46" s="42"/>
      <c r="DE46" s="42"/>
      <c r="DF46" s="42"/>
      <c r="DG46" s="42"/>
      <c r="DH46" s="42"/>
      <c r="DI46" s="42"/>
      <c r="DJ46" s="42"/>
      <c r="DK46" s="42"/>
      <c r="DL46" s="42"/>
    </row>
    <row r="47" spans="1:116" s="14" customFormat="1" ht="24.75" customHeight="1">
      <c r="A47" s="80" t="s">
        <v>34</v>
      </c>
      <c r="B47" s="74">
        <v>500</v>
      </c>
      <c r="C47" s="74">
        <v>3000</v>
      </c>
      <c r="D47" s="74">
        <v>2149</v>
      </c>
      <c r="E47" s="50"/>
      <c r="F47" s="51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42"/>
      <c r="DD47" s="42"/>
      <c r="DE47" s="42"/>
      <c r="DF47" s="42"/>
      <c r="DG47" s="42"/>
      <c r="DH47" s="42"/>
      <c r="DI47" s="42"/>
      <c r="DJ47" s="42"/>
      <c r="DK47" s="42"/>
      <c r="DL47" s="42"/>
    </row>
    <row r="48" spans="1:116" s="14" customFormat="1" ht="24.75" customHeight="1">
      <c r="A48" s="80" t="s">
        <v>35</v>
      </c>
      <c r="B48" s="74">
        <v>500</v>
      </c>
      <c r="C48" s="74">
        <v>500</v>
      </c>
      <c r="D48" s="74">
        <v>0</v>
      </c>
      <c r="E48" s="50"/>
      <c r="F48" s="51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42"/>
      <c r="DD48" s="42"/>
      <c r="DE48" s="42"/>
      <c r="DF48" s="42"/>
      <c r="DG48" s="42"/>
      <c r="DH48" s="42"/>
      <c r="DI48" s="42"/>
      <c r="DJ48" s="42"/>
      <c r="DK48" s="42"/>
      <c r="DL48" s="42"/>
    </row>
    <row r="49" spans="1:116" s="25" customFormat="1" ht="24.75" customHeight="1">
      <c r="A49" s="79" t="s">
        <v>46</v>
      </c>
      <c r="B49" s="73">
        <f>SUM(B45,B46,B47,B48)</f>
        <v>2500</v>
      </c>
      <c r="C49" s="73">
        <f>SUM(C45,C46,C47,C48)</f>
        <v>5000</v>
      </c>
      <c r="D49" s="73">
        <f>SUM(D45,D46,D47,D48)</f>
        <v>2445</v>
      </c>
      <c r="E49" s="50"/>
      <c r="F49" s="51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42"/>
      <c r="DD49" s="42"/>
      <c r="DE49" s="42"/>
      <c r="DF49" s="42"/>
      <c r="DG49" s="42"/>
      <c r="DH49" s="42"/>
      <c r="DI49" s="42"/>
      <c r="DJ49" s="42"/>
      <c r="DK49" s="42"/>
      <c r="DL49" s="42"/>
    </row>
    <row r="50" spans="1:116" s="26" customFormat="1" ht="24.75" customHeight="1">
      <c r="A50" s="81" t="s">
        <v>23</v>
      </c>
      <c r="B50" s="76">
        <f>SUM(B16,B20,B25,B35,B41,B44,B49,B37)</f>
        <v>1947500</v>
      </c>
      <c r="C50" s="76">
        <f>SUM(C16,C20,C25,C35,C41,C44,C49,C37)</f>
        <v>1904500</v>
      </c>
      <c r="D50" s="76">
        <f>SUM(D16,D20,D25,D35,D41,D44,D49,D37)</f>
        <v>1720629.63</v>
      </c>
      <c r="E50" s="50"/>
      <c r="F50" s="51"/>
      <c r="G50" s="34"/>
      <c r="H50" s="50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12"/>
      <c r="DD50" s="12"/>
      <c r="DE50" s="12"/>
      <c r="DF50" s="12"/>
      <c r="DG50" s="12"/>
      <c r="DH50" s="12"/>
      <c r="DI50" s="12"/>
      <c r="DJ50" s="12"/>
      <c r="DK50" s="12"/>
      <c r="DL50" s="12"/>
    </row>
    <row r="51" spans="1:116" s="7" customFormat="1" ht="24.75" customHeight="1">
      <c r="A51" s="90" t="s">
        <v>24</v>
      </c>
      <c r="B51" s="74"/>
      <c r="C51" s="74"/>
      <c r="D51" s="74"/>
      <c r="E51" s="34"/>
      <c r="F51" s="31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12"/>
      <c r="DD51" s="12"/>
      <c r="DE51" s="12"/>
      <c r="DF51" s="12"/>
      <c r="DG51" s="12"/>
      <c r="DH51" s="12"/>
      <c r="DI51" s="12"/>
      <c r="DJ51" s="12"/>
      <c r="DK51" s="12"/>
      <c r="DL51" s="12"/>
    </row>
    <row r="52" spans="1:116" s="7" customFormat="1" ht="24.75" customHeight="1">
      <c r="A52" s="80" t="s">
        <v>31</v>
      </c>
      <c r="B52" s="74">
        <v>6000</v>
      </c>
      <c r="C52" s="74">
        <v>6000</v>
      </c>
      <c r="D52" s="74">
        <v>5021.15</v>
      </c>
      <c r="E52" s="34"/>
      <c r="F52" s="31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12"/>
      <c r="DD52" s="12"/>
      <c r="DE52" s="12"/>
      <c r="DF52" s="12"/>
      <c r="DG52" s="12"/>
      <c r="DH52" s="12"/>
      <c r="DI52" s="12"/>
      <c r="DJ52" s="12"/>
      <c r="DK52" s="12"/>
      <c r="DL52" s="12"/>
    </row>
    <row r="53" spans="1:116" s="9" customFormat="1" ht="24.75" customHeight="1">
      <c r="A53" s="80" t="s">
        <v>29</v>
      </c>
      <c r="B53" s="74">
        <v>500</v>
      </c>
      <c r="C53" s="74">
        <v>500</v>
      </c>
      <c r="D53" s="74">
        <v>0</v>
      </c>
      <c r="E53" s="34"/>
      <c r="F53" s="31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</row>
    <row r="54" spans="1:116" s="9" customFormat="1" ht="24.75" customHeight="1">
      <c r="A54" s="80" t="s">
        <v>26</v>
      </c>
      <c r="B54" s="74">
        <v>25000</v>
      </c>
      <c r="C54" s="74">
        <v>25000</v>
      </c>
      <c r="D54" s="74">
        <v>3597</v>
      </c>
      <c r="E54" s="34"/>
      <c r="F54" s="31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</row>
    <row r="55" spans="1:116" s="7" customFormat="1" ht="24.75" customHeight="1">
      <c r="A55" s="80" t="s">
        <v>27</v>
      </c>
      <c r="B55" s="74">
        <v>20000</v>
      </c>
      <c r="C55" s="74">
        <v>66000</v>
      </c>
      <c r="D55" s="74">
        <v>59146.58</v>
      </c>
      <c r="E55" s="34"/>
      <c r="F55" s="31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12"/>
      <c r="DD55" s="12"/>
      <c r="DE55" s="12"/>
      <c r="DF55" s="12"/>
      <c r="DG55" s="12"/>
      <c r="DH55" s="12"/>
      <c r="DI55" s="12"/>
      <c r="DJ55" s="12"/>
      <c r="DK55" s="12"/>
      <c r="DL55" s="12"/>
    </row>
    <row r="56" spans="1:116" s="7" customFormat="1" ht="24.75" customHeight="1">
      <c r="A56" s="80" t="s">
        <v>30</v>
      </c>
      <c r="B56" s="74">
        <v>10000</v>
      </c>
      <c r="C56" s="74">
        <v>10000</v>
      </c>
      <c r="D56" s="74">
        <v>8096.25</v>
      </c>
      <c r="E56" s="34"/>
      <c r="F56" s="31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12"/>
      <c r="DD56" s="12"/>
      <c r="DE56" s="12"/>
      <c r="DF56" s="12"/>
      <c r="DG56" s="12"/>
      <c r="DH56" s="12"/>
      <c r="DI56" s="12"/>
      <c r="DJ56" s="12"/>
      <c r="DK56" s="12"/>
      <c r="DL56" s="12"/>
    </row>
    <row r="57" spans="1:116" s="20" customFormat="1" ht="24.75" customHeight="1">
      <c r="A57" s="77" t="s">
        <v>45</v>
      </c>
      <c r="B57" s="73">
        <f>SUM(B52+B53+B54+B55+B56)</f>
        <v>61500</v>
      </c>
      <c r="C57" s="73">
        <f>SUM(C52+C53+C54+C55+C56)</f>
        <v>107500</v>
      </c>
      <c r="D57" s="73">
        <f>SUM(D52+D53+D54+D55+D56)</f>
        <v>75860.98</v>
      </c>
      <c r="E57" s="35"/>
      <c r="F57" s="31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16"/>
      <c r="DD57" s="16"/>
      <c r="DE57" s="16"/>
      <c r="DF57" s="16"/>
      <c r="DG57" s="16"/>
      <c r="DH57" s="16"/>
      <c r="DI57" s="16"/>
      <c r="DJ57" s="16"/>
      <c r="DK57" s="16"/>
      <c r="DL57" s="16"/>
    </row>
    <row r="58" spans="1:116" s="18" customFormat="1" ht="24.75" customHeight="1">
      <c r="A58" s="94" t="s">
        <v>56</v>
      </c>
      <c r="B58" s="95">
        <v>2000</v>
      </c>
      <c r="C58" s="95">
        <v>2000</v>
      </c>
      <c r="D58" s="95">
        <v>0</v>
      </c>
      <c r="E58" s="49"/>
      <c r="F58" s="72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37"/>
      <c r="DD58" s="37"/>
      <c r="DE58" s="37"/>
      <c r="DF58" s="37"/>
      <c r="DG58" s="37"/>
      <c r="DH58" s="37"/>
      <c r="DI58" s="37"/>
      <c r="DJ58" s="37"/>
      <c r="DK58" s="37"/>
      <c r="DL58" s="37"/>
    </row>
    <row r="59" spans="1:116" s="23" customFormat="1" ht="24.75" customHeight="1">
      <c r="A59" s="78" t="s">
        <v>57</v>
      </c>
      <c r="B59" s="75">
        <f>SUM(B58)</f>
        <v>2000</v>
      </c>
      <c r="C59" s="75">
        <f>SUM(C58)</f>
        <v>2000</v>
      </c>
      <c r="D59" s="75">
        <f>SUM(D58)</f>
        <v>0</v>
      </c>
      <c r="E59" s="66"/>
      <c r="F59" s="72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37"/>
      <c r="DD59" s="37"/>
      <c r="DE59" s="37"/>
      <c r="DF59" s="37"/>
      <c r="DG59" s="37"/>
      <c r="DH59" s="37"/>
      <c r="DI59" s="37"/>
      <c r="DJ59" s="37"/>
      <c r="DK59" s="37"/>
      <c r="DL59" s="37"/>
    </row>
    <row r="60" spans="1:116" s="7" customFormat="1" ht="24.75" customHeight="1">
      <c r="A60" s="80" t="s">
        <v>28</v>
      </c>
      <c r="B60" s="74">
        <v>20000</v>
      </c>
      <c r="C60" s="74">
        <v>33000</v>
      </c>
      <c r="D60" s="74">
        <v>25027.77</v>
      </c>
      <c r="E60" s="67"/>
      <c r="F60" s="31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12"/>
      <c r="DD60" s="12"/>
      <c r="DE60" s="12"/>
      <c r="DF60" s="12"/>
      <c r="DG60" s="12"/>
      <c r="DH60" s="12"/>
      <c r="DI60" s="12"/>
      <c r="DJ60" s="12"/>
      <c r="DK60" s="12"/>
      <c r="DL60" s="12"/>
    </row>
    <row r="61" spans="1:116" s="24" customFormat="1" ht="24.75" customHeight="1">
      <c r="A61" s="77" t="s">
        <v>50</v>
      </c>
      <c r="B61" s="73">
        <f>SUM(B60)</f>
        <v>20000</v>
      </c>
      <c r="C61" s="73">
        <f>SUM(C60)</f>
        <v>33000</v>
      </c>
      <c r="D61" s="73">
        <f>SUM(D60)</f>
        <v>25027.77</v>
      </c>
      <c r="E61" s="67"/>
      <c r="F61" s="31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40"/>
      <c r="DD61" s="41"/>
      <c r="DE61" s="41"/>
      <c r="DF61" s="41"/>
      <c r="DG61" s="41"/>
      <c r="DH61" s="41"/>
      <c r="DI61" s="41"/>
      <c r="DJ61" s="41"/>
      <c r="DK61" s="41"/>
      <c r="DL61" s="41"/>
    </row>
    <row r="62" spans="1:116" s="26" customFormat="1" ht="24.75" customHeight="1">
      <c r="A62" s="81" t="s">
        <v>25</v>
      </c>
      <c r="B62" s="76">
        <f>SUM(B61+B59+B57)</f>
        <v>83500</v>
      </c>
      <c r="C62" s="76">
        <f>SUM(C61+C59+C57)</f>
        <v>142500</v>
      </c>
      <c r="D62" s="76">
        <f>SUM(D61+D59+D57)</f>
        <v>100888.75</v>
      </c>
      <c r="E62" s="67"/>
      <c r="F62" s="31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12"/>
      <c r="DD62" s="12"/>
      <c r="DE62" s="12"/>
      <c r="DF62" s="12"/>
      <c r="DG62" s="12"/>
      <c r="DH62" s="12"/>
      <c r="DI62" s="12"/>
      <c r="DJ62" s="12"/>
      <c r="DK62" s="12"/>
      <c r="DL62" s="12"/>
    </row>
    <row r="63" spans="1:116" s="14" customFormat="1" ht="24.75" customHeight="1">
      <c r="A63" s="96" t="s">
        <v>71</v>
      </c>
      <c r="B63" s="84"/>
      <c r="C63" s="84"/>
      <c r="D63" s="84"/>
      <c r="E63" s="50"/>
      <c r="F63" s="51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42"/>
      <c r="DD63" s="42"/>
      <c r="DE63" s="42"/>
      <c r="DF63" s="42"/>
      <c r="DG63" s="42"/>
      <c r="DH63" s="42"/>
      <c r="DI63" s="42"/>
      <c r="DJ63" s="42"/>
      <c r="DK63" s="42"/>
      <c r="DL63" s="42"/>
    </row>
    <row r="64" spans="1:116" s="14" customFormat="1" ht="24.75" customHeight="1">
      <c r="A64" s="83" t="s">
        <v>72</v>
      </c>
      <c r="B64" s="84">
        <v>60000</v>
      </c>
      <c r="C64" s="84">
        <v>60000</v>
      </c>
      <c r="D64" s="84">
        <v>41081.05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42"/>
      <c r="DD64" s="42"/>
      <c r="DE64" s="42"/>
      <c r="DF64" s="42"/>
      <c r="DG64" s="42"/>
      <c r="DH64" s="42"/>
      <c r="DI64" s="42"/>
      <c r="DJ64" s="42"/>
      <c r="DK64" s="42"/>
      <c r="DL64" s="42"/>
    </row>
    <row r="65" spans="1:116" s="14" customFormat="1" ht="24.75" customHeight="1">
      <c r="A65" s="83" t="s">
        <v>73</v>
      </c>
      <c r="B65" s="84">
        <v>1000</v>
      </c>
      <c r="C65" s="84">
        <v>0</v>
      </c>
      <c r="D65" s="84">
        <v>0</v>
      </c>
      <c r="E65" s="50"/>
      <c r="F65" s="51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42"/>
      <c r="DD65" s="42"/>
      <c r="DE65" s="42"/>
      <c r="DF65" s="42"/>
      <c r="DG65" s="42"/>
      <c r="DH65" s="42"/>
      <c r="DI65" s="42"/>
      <c r="DJ65" s="42"/>
      <c r="DK65" s="42"/>
      <c r="DL65" s="42"/>
    </row>
    <row r="66" spans="1:116" s="27" customFormat="1" ht="24.75" customHeight="1">
      <c r="A66" s="79" t="s">
        <v>48</v>
      </c>
      <c r="B66" s="73">
        <f>SUM(B65+B64)</f>
        <v>61000</v>
      </c>
      <c r="C66" s="73">
        <f>SUM(C65+C64)</f>
        <v>60000</v>
      </c>
      <c r="D66" s="73">
        <f>SUM(D65+D64)</f>
        <v>41081.05</v>
      </c>
      <c r="E66" s="52"/>
      <c r="F66" s="51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44"/>
      <c r="DD66" s="44"/>
      <c r="DE66" s="44"/>
      <c r="DF66" s="44"/>
      <c r="DG66" s="44"/>
      <c r="DH66" s="44"/>
      <c r="DI66" s="44"/>
      <c r="DJ66" s="44"/>
      <c r="DK66" s="44"/>
      <c r="DL66" s="44"/>
    </row>
    <row r="67" spans="1:116" s="14" customFormat="1" ht="24.75" customHeight="1">
      <c r="A67" s="83" t="s">
        <v>74</v>
      </c>
      <c r="B67" s="84">
        <v>5000</v>
      </c>
      <c r="C67" s="84">
        <v>5000</v>
      </c>
      <c r="D67" s="84">
        <v>4354.5</v>
      </c>
      <c r="E67" s="50"/>
      <c r="F67" s="51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42"/>
      <c r="DD67" s="42"/>
      <c r="DE67" s="42"/>
      <c r="DF67" s="42"/>
      <c r="DG67" s="42"/>
      <c r="DH67" s="42"/>
      <c r="DI67" s="42"/>
      <c r="DJ67" s="42"/>
      <c r="DK67" s="42"/>
      <c r="DL67" s="42"/>
    </row>
    <row r="68" spans="1:116" s="14" customFormat="1" ht="24.75" customHeight="1">
      <c r="A68" s="83" t="s">
        <v>64</v>
      </c>
      <c r="B68" s="84">
        <v>695000</v>
      </c>
      <c r="C68" s="84">
        <v>631000</v>
      </c>
      <c r="D68" s="84">
        <v>731143.86</v>
      </c>
      <c r="E68" s="50"/>
      <c r="F68" s="51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42"/>
      <c r="DD68" s="42"/>
      <c r="DE68" s="42"/>
      <c r="DF68" s="42"/>
      <c r="DG68" s="42"/>
      <c r="DH68" s="42"/>
      <c r="DI68" s="42"/>
      <c r="DJ68" s="42"/>
      <c r="DK68" s="42"/>
      <c r="DL68" s="42"/>
    </row>
    <row r="69" spans="1:116" s="14" customFormat="1" ht="24.75" customHeight="1">
      <c r="A69" s="83" t="s">
        <v>75</v>
      </c>
      <c r="B69" s="84">
        <v>15000</v>
      </c>
      <c r="C69" s="84">
        <v>0</v>
      </c>
      <c r="D69" s="84">
        <v>0</v>
      </c>
      <c r="E69" s="50"/>
      <c r="F69" s="51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42"/>
      <c r="DD69" s="42"/>
      <c r="DE69" s="42"/>
      <c r="DF69" s="42"/>
      <c r="DG69" s="42"/>
      <c r="DH69" s="42"/>
      <c r="DI69" s="42"/>
      <c r="DJ69" s="42"/>
      <c r="DK69" s="42"/>
      <c r="DL69" s="42"/>
    </row>
    <row r="70" spans="1:116" s="25" customFormat="1" ht="24.75" customHeight="1">
      <c r="A70" s="79" t="s">
        <v>45</v>
      </c>
      <c r="B70" s="73">
        <f>SUM(B67,B68,B69)</f>
        <v>715000</v>
      </c>
      <c r="C70" s="73">
        <f>SUM(C67,C68,C69)</f>
        <v>636000</v>
      </c>
      <c r="D70" s="73">
        <f>SUM(D67,D68,D69)</f>
        <v>735498.36</v>
      </c>
      <c r="E70" s="50"/>
      <c r="F70" s="51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42"/>
      <c r="DD70" s="42"/>
      <c r="DE70" s="42"/>
      <c r="DF70" s="42"/>
      <c r="DG70" s="42"/>
      <c r="DH70" s="42"/>
      <c r="DI70" s="42"/>
      <c r="DJ70" s="42"/>
      <c r="DK70" s="42"/>
      <c r="DL70" s="42"/>
    </row>
    <row r="71" spans="1:116" s="18" customFormat="1" ht="24.75" customHeight="1">
      <c r="A71" s="94" t="s">
        <v>76</v>
      </c>
      <c r="B71" s="95">
        <v>25000</v>
      </c>
      <c r="C71" s="95">
        <v>25000</v>
      </c>
      <c r="D71" s="95">
        <v>15423.54</v>
      </c>
      <c r="E71" s="49"/>
      <c r="F71" s="72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37"/>
      <c r="DD71" s="37"/>
      <c r="DE71" s="37"/>
      <c r="DF71" s="37"/>
      <c r="DG71" s="37"/>
      <c r="DH71" s="37"/>
      <c r="DI71" s="37"/>
      <c r="DJ71" s="37"/>
      <c r="DK71" s="37"/>
      <c r="DL71" s="37"/>
    </row>
    <row r="72" spans="1:116" s="28" customFormat="1" ht="24.75" customHeight="1">
      <c r="A72" s="78" t="s">
        <v>57</v>
      </c>
      <c r="B72" s="75">
        <f>SUM(B71)</f>
        <v>25000</v>
      </c>
      <c r="C72" s="75">
        <f>SUM(C71)</f>
        <v>25000</v>
      </c>
      <c r="D72" s="75">
        <f>SUM(D71)</f>
        <v>15423.54</v>
      </c>
      <c r="E72" s="49"/>
      <c r="F72" s="72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7"/>
      <c r="DD72" s="45"/>
      <c r="DE72" s="45"/>
      <c r="DF72" s="45"/>
      <c r="DG72" s="45"/>
      <c r="DH72" s="45"/>
      <c r="DI72" s="45"/>
      <c r="DJ72" s="45"/>
      <c r="DK72" s="45"/>
      <c r="DL72" s="45"/>
    </row>
    <row r="73" spans="1:116" s="14" customFormat="1" ht="24.75" customHeight="1">
      <c r="A73" s="83" t="s">
        <v>77</v>
      </c>
      <c r="B73" s="84">
        <v>43000</v>
      </c>
      <c r="C73" s="84">
        <v>37155</v>
      </c>
      <c r="D73" s="84">
        <v>15825.47</v>
      </c>
      <c r="E73" s="50"/>
      <c r="F73" s="51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42"/>
      <c r="DD73" s="42"/>
      <c r="DE73" s="42"/>
      <c r="DF73" s="42"/>
      <c r="DG73" s="42"/>
      <c r="DH73" s="42"/>
      <c r="DI73" s="42"/>
      <c r="DJ73" s="42"/>
      <c r="DK73" s="42"/>
      <c r="DL73" s="42"/>
    </row>
    <row r="74" spans="1:116" s="27" customFormat="1" ht="24.75" customHeight="1">
      <c r="A74" s="79" t="s">
        <v>50</v>
      </c>
      <c r="B74" s="73">
        <f>B73</f>
        <v>43000</v>
      </c>
      <c r="C74" s="73">
        <f>C73</f>
        <v>37155</v>
      </c>
      <c r="D74" s="73">
        <f>D73</f>
        <v>15825.47</v>
      </c>
      <c r="E74" s="52"/>
      <c r="F74" s="51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44"/>
      <c r="DD74" s="44"/>
      <c r="DE74" s="44"/>
      <c r="DF74" s="44"/>
      <c r="DG74" s="44"/>
      <c r="DH74" s="44"/>
      <c r="DI74" s="44"/>
      <c r="DJ74" s="44"/>
      <c r="DK74" s="44"/>
      <c r="DL74" s="44"/>
    </row>
    <row r="75" spans="1:116" s="14" customFormat="1" ht="24.75" customHeight="1">
      <c r="A75" s="83" t="s">
        <v>65</v>
      </c>
      <c r="B75" s="84">
        <v>30000</v>
      </c>
      <c r="C75" s="84">
        <v>0</v>
      </c>
      <c r="D75" s="84">
        <v>0</v>
      </c>
      <c r="E75" s="50"/>
      <c r="F75" s="51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42"/>
      <c r="DD75" s="42"/>
      <c r="DE75" s="42"/>
      <c r="DF75" s="42"/>
      <c r="DG75" s="42"/>
      <c r="DH75" s="42"/>
      <c r="DI75" s="42"/>
      <c r="DJ75" s="42"/>
      <c r="DK75" s="42"/>
      <c r="DL75" s="42"/>
    </row>
    <row r="76" spans="1:116" s="27" customFormat="1" ht="24.75" customHeight="1">
      <c r="A76" s="79" t="s">
        <v>58</v>
      </c>
      <c r="B76" s="73">
        <f>B75</f>
        <v>30000</v>
      </c>
      <c r="C76" s="73">
        <f>C75</f>
        <v>0</v>
      </c>
      <c r="D76" s="73">
        <f>D75</f>
        <v>0</v>
      </c>
      <c r="E76" s="52"/>
      <c r="F76" s="51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44"/>
      <c r="DD76" s="44"/>
      <c r="DE76" s="44"/>
      <c r="DF76" s="44"/>
      <c r="DG76" s="44"/>
      <c r="DH76" s="44"/>
      <c r="DI76" s="44"/>
      <c r="DJ76" s="44"/>
      <c r="DK76" s="44"/>
      <c r="DL76" s="44"/>
    </row>
    <row r="77" spans="1:46" s="14" customFormat="1" ht="24.75" customHeight="1">
      <c r="A77" s="80" t="s">
        <v>70</v>
      </c>
      <c r="B77" s="74">
        <v>20000</v>
      </c>
      <c r="C77" s="74">
        <v>20000</v>
      </c>
      <c r="D77" s="74">
        <v>0</v>
      </c>
      <c r="E77" s="50"/>
      <c r="F77" s="43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</row>
    <row r="78" spans="1:46" s="25" customFormat="1" ht="24.75" customHeight="1">
      <c r="A78" s="79" t="s">
        <v>53</v>
      </c>
      <c r="B78" s="73">
        <f>B77</f>
        <v>20000</v>
      </c>
      <c r="C78" s="73">
        <f>C77</f>
        <v>20000</v>
      </c>
      <c r="D78" s="73">
        <f>D77</f>
        <v>0</v>
      </c>
      <c r="E78" s="50"/>
      <c r="F78" s="43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</row>
    <row r="79" spans="1:116" s="25" customFormat="1" ht="24.75" customHeight="1">
      <c r="A79" s="81" t="s">
        <v>60</v>
      </c>
      <c r="B79" s="76">
        <f>SUM(B66,B70,B74,B76,B72,B78)</f>
        <v>894000</v>
      </c>
      <c r="C79" s="76">
        <f>SUM(C66,C70,C74,C76,C72,C78)</f>
        <v>778155</v>
      </c>
      <c r="D79" s="76">
        <f>SUM(D66,D70,D74,D76,D72,D78)</f>
        <v>807828.42</v>
      </c>
      <c r="E79" s="50"/>
      <c r="F79" s="51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42"/>
      <c r="DD79" s="42"/>
      <c r="DE79" s="42"/>
      <c r="DF79" s="42"/>
      <c r="DG79" s="42"/>
      <c r="DH79" s="42"/>
      <c r="DI79" s="42"/>
      <c r="DJ79" s="42"/>
      <c r="DK79" s="42"/>
      <c r="DL79" s="42"/>
    </row>
    <row r="80" spans="1:116" s="14" customFormat="1" ht="24.75" customHeight="1">
      <c r="A80" s="90" t="s">
        <v>68</v>
      </c>
      <c r="B80" s="74"/>
      <c r="C80" s="74"/>
      <c r="D80" s="74"/>
      <c r="E80" s="50"/>
      <c r="F80" s="51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42"/>
      <c r="DD80" s="42"/>
      <c r="DE80" s="42"/>
      <c r="DF80" s="42"/>
      <c r="DG80" s="42"/>
      <c r="DH80" s="42"/>
      <c r="DI80" s="42"/>
      <c r="DJ80" s="42"/>
      <c r="DK80" s="42"/>
      <c r="DL80" s="42"/>
    </row>
    <row r="81" spans="1:116" s="14" customFormat="1" ht="24.75" customHeight="1">
      <c r="A81" s="83" t="s">
        <v>64</v>
      </c>
      <c r="B81" s="84">
        <v>69711</v>
      </c>
      <c r="C81" s="84">
        <v>0</v>
      </c>
      <c r="D81" s="84">
        <v>0</v>
      </c>
      <c r="E81" s="50"/>
      <c r="F81" s="51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42"/>
      <c r="DD81" s="42"/>
      <c r="DE81" s="42"/>
      <c r="DF81" s="42"/>
      <c r="DG81" s="42"/>
      <c r="DH81" s="42"/>
      <c r="DI81" s="42"/>
      <c r="DJ81" s="42"/>
      <c r="DK81" s="42"/>
      <c r="DL81" s="42"/>
    </row>
    <row r="82" spans="1:116" s="25" customFormat="1" ht="24.75" customHeight="1">
      <c r="A82" s="79" t="s">
        <v>45</v>
      </c>
      <c r="B82" s="73">
        <f>SUM(B81)</f>
        <v>69711</v>
      </c>
      <c r="C82" s="73">
        <f>SUM(C81)</f>
        <v>0</v>
      </c>
      <c r="D82" s="73">
        <f>SUM(D81)</f>
        <v>0</v>
      </c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42"/>
      <c r="DD82" s="42"/>
      <c r="DE82" s="42"/>
      <c r="DF82" s="42"/>
      <c r="DG82" s="42"/>
      <c r="DH82" s="42"/>
      <c r="DI82" s="42"/>
      <c r="DJ82" s="42"/>
      <c r="DK82" s="42"/>
      <c r="DL82" s="42"/>
    </row>
    <row r="83" spans="1:116" s="14" customFormat="1" ht="24.75" customHeight="1">
      <c r="A83" s="80" t="s">
        <v>65</v>
      </c>
      <c r="B83" s="74">
        <v>1324500</v>
      </c>
      <c r="C83" s="74">
        <v>0</v>
      </c>
      <c r="D83" s="74">
        <v>146033.5</v>
      </c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42"/>
      <c r="DD83" s="42"/>
      <c r="DE83" s="42"/>
      <c r="DF83" s="42"/>
      <c r="DG83" s="42"/>
      <c r="DH83" s="42"/>
      <c r="DI83" s="42"/>
      <c r="DJ83" s="42"/>
      <c r="DK83" s="42"/>
      <c r="DL83" s="42"/>
    </row>
    <row r="84" spans="1:116" s="27" customFormat="1" ht="24.75" customHeight="1">
      <c r="A84" s="79" t="s">
        <v>58</v>
      </c>
      <c r="B84" s="73">
        <f>B83</f>
        <v>1324500</v>
      </c>
      <c r="C84" s="73">
        <f>C83</f>
        <v>0</v>
      </c>
      <c r="D84" s="73">
        <f>D83</f>
        <v>146033.5</v>
      </c>
      <c r="E84" s="52"/>
      <c r="F84" s="51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44"/>
      <c r="DD84" s="44"/>
      <c r="DE84" s="44"/>
      <c r="DF84" s="44"/>
      <c r="DG84" s="44"/>
      <c r="DH84" s="44"/>
      <c r="DI84" s="44"/>
      <c r="DJ84" s="44"/>
      <c r="DK84" s="44"/>
      <c r="DL84" s="44"/>
    </row>
    <row r="85" spans="1:116" s="25" customFormat="1" ht="24.75" customHeight="1">
      <c r="A85" s="81" t="s">
        <v>59</v>
      </c>
      <c r="B85" s="76">
        <f>B84+B82</f>
        <v>1394211</v>
      </c>
      <c r="C85" s="76">
        <f>C84+C82</f>
        <v>0</v>
      </c>
      <c r="D85" s="76">
        <f>D84+D82</f>
        <v>146033.5</v>
      </c>
      <c r="E85" s="50"/>
      <c r="F85" s="51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42"/>
      <c r="DD85" s="42"/>
      <c r="DE85" s="42"/>
      <c r="DF85" s="42"/>
      <c r="DG85" s="42"/>
      <c r="DH85" s="42"/>
      <c r="DI85" s="42"/>
      <c r="DJ85" s="42"/>
      <c r="DK85" s="42"/>
      <c r="DL85" s="42"/>
    </row>
    <row r="86" spans="1:116" s="14" customFormat="1" ht="24.75" customHeight="1">
      <c r="A86" s="90" t="s">
        <v>61</v>
      </c>
      <c r="B86" s="74"/>
      <c r="C86" s="74"/>
      <c r="D86" s="74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42"/>
      <c r="DD86" s="42"/>
      <c r="DE86" s="42"/>
      <c r="DF86" s="42"/>
      <c r="DG86" s="42"/>
      <c r="DH86" s="42"/>
      <c r="DI86" s="42"/>
      <c r="DJ86" s="42"/>
      <c r="DK86" s="42"/>
      <c r="DL86" s="42"/>
    </row>
    <row r="87" spans="1:116" s="14" customFormat="1" ht="24.75" customHeight="1">
      <c r="A87" s="80" t="s">
        <v>36</v>
      </c>
      <c r="B87" s="74">
        <v>15000</v>
      </c>
      <c r="C87" s="74">
        <v>15000</v>
      </c>
      <c r="D87" s="74">
        <v>7060.63</v>
      </c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42"/>
      <c r="DD87" s="42"/>
      <c r="DE87" s="42"/>
      <c r="DF87" s="42"/>
      <c r="DG87" s="42"/>
      <c r="DH87" s="42"/>
      <c r="DI87" s="42"/>
      <c r="DJ87" s="42"/>
      <c r="DK87" s="42"/>
      <c r="DL87" s="42"/>
    </row>
    <row r="88" spans="1:116" s="27" customFormat="1" ht="24.75" customHeight="1">
      <c r="A88" s="79" t="s">
        <v>52</v>
      </c>
      <c r="B88" s="73">
        <f>B87</f>
        <v>15000</v>
      </c>
      <c r="C88" s="73">
        <f>C87</f>
        <v>15000</v>
      </c>
      <c r="D88" s="73">
        <f>D87</f>
        <v>7060.63</v>
      </c>
      <c r="E88" s="52"/>
      <c r="F88" s="51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44"/>
      <c r="DD88" s="44"/>
      <c r="DE88" s="44"/>
      <c r="DF88" s="44"/>
      <c r="DG88" s="44"/>
      <c r="DH88" s="44"/>
      <c r="DI88" s="44"/>
      <c r="DJ88" s="44"/>
      <c r="DK88" s="44"/>
      <c r="DL88" s="44"/>
    </row>
    <row r="89" spans="1:116" s="14" customFormat="1" ht="24.75" customHeight="1">
      <c r="A89" s="80" t="s">
        <v>37</v>
      </c>
      <c r="B89" s="74">
        <v>20000</v>
      </c>
      <c r="C89" s="74">
        <v>4000</v>
      </c>
      <c r="D89" s="74">
        <v>0</v>
      </c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42"/>
      <c r="DD89" s="42"/>
      <c r="DE89" s="42"/>
      <c r="DF89" s="42"/>
      <c r="DG89" s="42"/>
      <c r="DH89" s="42"/>
      <c r="DI89" s="42"/>
      <c r="DJ89" s="42"/>
      <c r="DK89" s="42"/>
      <c r="DL89" s="42"/>
    </row>
    <row r="90" spans="1:116" s="27" customFormat="1" ht="24.75" customHeight="1">
      <c r="A90" s="79" t="s">
        <v>46</v>
      </c>
      <c r="B90" s="73">
        <f>SUM(B89)</f>
        <v>20000</v>
      </c>
      <c r="C90" s="73">
        <f>SUM(C89)</f>
        <v>4000</v>
      </c>
      <c r="D90" s="73">
        <f>SUM(D89)</f>
        <v>0</v>
      </c>
      <c r="E90" s="52"/>
      <c r="F90" s="51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44"/>
      <c r="DD90" s="44"/>
      <c r="DE90" s="44"/>
      <c r="DF90" s="44"/>
      <c r="DG90" s="44"/>
      <c r="DH90" s="44"/>
      <c r="DI90" s="44"/>
      <c r="DJ90" s="44"/>
      <c r="DK90" s="44"/>
      <c r="DL90" s="44"/>
    </row>
    <row r="91" spans="1:116" s="14" customFormat="1" ht="24.75" customHeight="1">
      <c r="A91" s="80" t="s">
        <v>40</v>
      </c>
      <c r="B91" s="74">
        <v>20000</v>
      </c>
      <c r="C91" s="74">
        <v>20000</v>
      </c>
      <c r="D91" s="74">
        <v>20000</v>
      </c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42"/>
      <c r="DD91" s="42"/>
      <c r="DE91" s="42"/>
      <c r="DF91" s="42"/>
      <c r="DG91" s="42"/>
      <c r="DH91" s="42"/>
      <c r="DI91" s="42"/>
      <c r="DJ91" s="42"/>
      <c r="DK91" s="42"/>
      <c r="DL91" s="42"/>
    </row>
    <row r="92" spans="1:116" s="25" customFormat="1" ht="24.75" customHeight="1">
      <c r="A92" s="79" t="s">
        <v>53</v>
      </c>
      <c r="B92" s="73">
        <f>B91</f>
        <v>20000</v>
      </c>
      <c r="C92" s="73">
        <f>C91</f>
        <v>20000</v>
      </c>
      <c r="D92" s="73">
        <f>D91</f>
        <v>20000</v>
      </c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42"/>
      <c r="DD92" s="42"/>
      <c r="DE92" s="42"/>
      <c r="DF92" s="42"/>
      <c r="DG92" s="42"/>
      <c r="DH92" s="42"/>
      <c r="DI92" s="42"/>
      <c r="DJ92" s="42"/>
      <c r="DK92" s="42"/>
      <c r="DL92" s="42"/>
    </row>
    <row r="93" spans="1:116" s="25" customFormat="1" ht="24.75" customHeight="1">
      <c r="A93" s="81" t="s">
        <v>38</v>
      </c>
      <c r="B93" s="76">
        <f>SUM(B88,B90,B92)</f>
        <v>55000</v>
      </c>
      <c r="C93" s="76">
        <f>SUM(C88,C90,C92)</f>
        <v>39000</v>
      </c>
      <c r="D93" s="76">
        <f>SUM(D88,D90,D92)</f>
        <v>27060.63</v>
      </c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42"/>
      <c r="DD93" s="42"/>
      <c r="DE93" s="42"/>
      <c r="DF93" s="42"/>
      <c r="DG93" s="42"/>
      <c r="DH93" s="42"/>
      <c r="DI93" s="42"/>
      <c r="DJ93" s="42"/>
      <c r="DK93" s="42"/>
      <c r="DL93" s="42"/>
    </row>
    <row r="94" spans="1:116" s="25" customFormat="1" ht="24.75" customHeight="1">
      <c r="A94" s="82" t="s">
        <v>39</v>
      </c>
      <c r="B94" s="76">
        <f>SUM(B50,B62,B79,B85,B93)</f>
        <v>4374211</v>
      </c>
      <c r="C94" s="76">
        <f>SUM(C50,C62,C79,C85,C93)</f>
        <v>2864155</v>
      </c>
      <c r="D94" s="76">
        <f>SUM(D50,D62,D79,D85,D93)</f>
        <v>2802440.9299999997</v>
      </c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42"/>
      <c r="DD94" s="42"/>
      <c r="DE94" s="42"/>
      <c r="DF94" s="42"/>
      <c r="DG94" s="42"/>
      <c r="DH94" s="42"/>
      <c r="DI94" s="42"/>
      <c r="DJ94" s="42"/>
      <c r="DK94" s="42"/>
      <c r="DL94" s="42"/>
    </row>
    <row r="95" spans="1:9" s="6" customFormat="1" ht="24.75" customHeight="1">
      <c r="A95" s="4"/>
      <c r="B95" s="4"/>
      <c r="C95" s="4"/>
      <c r="D95" s="15"/>
      <c r="E95" s="3"/>
      <c r="F95" s="70"/>
      <c r="G95" s="3"/>
      <c r="H95" s="3"/>
      <c r="I95" s="3"/>
    </row>
    <row r="96" spans="1:9" s="6" customFormat="1" ht="24.75" customHeight="1">
      <c r="A96" s="4"/>
      <c r="B96" s="4"/>
      <c r="C96" s="4"/>
      <c r="D96" s="15"/>
      <c r="E96" s="3"/>
      <c r="F96" s="70"/>
      <c r="G96" s="3"/>
      <c r="H96" s="3"/>
      <c r="I96" s="3"/>
    </row>
    <row r="97" spans="1:9" s="6" customFormat="1" ht="24.75" customHeight="1">
      <c r="A97" s="4"/>
      <c r="B97" s="4"/>
      <c r="C97" s="4"/>
      <c r="D97" s="15"/>
      <c r="E97" s="3"/>
      <c r="F97" s="70"/>
      <c r="G97" s="3"/>
      <c r="H97" s="3"/>
      <c r="I97" s="3"/>
    </row>
    <row r="98" spans="1:9" s="6" customFormat="1" ht="24.75" customHeight="1">
      <c r="A98" s="4"/>
      <c r="B98" s="4"/>
      <c r="C98" s="4"/>
      <c r="D98" s="15"/>
      <c r="E98" s="3"/>
      <c r="F98" s="70"/>
      <c r="G98" s="3"/>
      <c r="H98" s="3"/>
      <c r="I98" s="3"/>
    </row>
    <row r="99" spans="1:9" s="6" customFormat="1" ht="24.75" customHeight="1">
      <c r="A99" s="4"/>
      <c r="B99" s="4"/>
      <c r="C99" s="4"/>
      <c r="D99" s="15"/>
      <c r="E99" s="3"/>
      <c r="F99" s="70"/>
      <c r="G99" s="3"/>
      <c r="H99" s="3"/>
      <c r="I99" s="3"/>
    </row>
    <row r="100" spans="1:9" s="6" customFormat="1" ht="24.75" customHeight="1">
      <c r="A100" s="4"/>
      <c r="B100" s="4"/>
      <c r="C100" s="4"/>
      <c r="D100" s="15"/>
      <c r="E100" s="3"/>
      <c r="F100" s="70"/>
      <c r="G100" s="3"/>
      <c r="H100" s="3"/>
      <c r="I100" s="3"/>
    </row>
    <row r="101" spans="1:9" s="6" customFormat="1" ht="24.75" customHeight="1">
      <c r="A101" s="4"/>
      <c r="B101" s="4"/>
      <c r="C101" s="4"/>
      <c r="D101" s="15"/>
      <c r="E101" s="3"/>
      <c r="F101" s="70"/>
      <c r="G101" s="3"/>
      <c r="H101" s="3"/>
      <c r="I101" s="3"/>
    </row>
    <row r="102" spans="1:9" s="6" customFormat="1" ht="24.75" customHeight="1">
      <c r="A102" s="4"/>
      <c r="B102" s="4"/>
      <c r="C102" s="4"/>
      <c r="D102" s="15"/>
      <c r="E102" s="3"/>
      <c r="F102" s="70"/>
      <c r="G102" s="3"/>
      <c r="H102" s="3"/>
      <c r="I102" s="3"/>
    </row>
    <row r="103" spans="1:9" s="6" customFormat="1" ht="24.75" customHeight="1">
      <c r="A103" s="4"/>
      <c r="B103" s="4"/>
      <c r="C103" s="4"/>
      <c r="D103" s="15"/>
      <c r="E103" s="3"/>
      <c r="F103" s="70"/>
      <c r="G103" s="3"/>
      <c r="H103" s="3"/>
      <c r="I103" s="3"/>
    </row>
    <row r="104" spans="1:9" s="6" customFormat="1" ht="24.75" customHeight="1">
      <c r="A104" s="4"/>
      <c r="B104" s="4"/>
      <c r="C104" s="4"/>
      <c r="D104" s="15"/>
      <c r="E104" s="3"/>
      <c r="F104" s="70"/>
      <c r="G104" s="3"/>
      <c r="H104" s="3"/>
      <c r="I104" s="3"/>
    </row>
    <row r="105" spans="1:9" s="6" customFormat="1" ht="24.75" customHeight="1">
      <c r="A105" s="4"/>
      <c r="B105" s="4"/>
      <c r="C105" s="4"/>
      <c r="D105" s="15"/>
      <c r="E105" s="3"/>
      <c r="F105" s="70"/>
      <c r="G105" s="3"/>
      <c r="H105" s="3"/>
      <c r="I105" s="3"/>
    </row>
    <row r="106" spans="1:9" s="6" customFormat="1" ht="24.75" customHeight="1">
      <c r="A106" s="4"/>
      <c r="B106" s="4"/>
      <c r="C106" s="4"/>
      <c r="D106" s="15"/>
      <c r="E106" s="3"/>
      <c r="F106" s="70"/>
      <c r="G106" s="3"/>
      <c r="H106" s="3"/>
      <c r="I106" s="3"/>
    </row>
    <row r="107" spans="1:9" s="6" customFormat="1" ht="24.75" customHeight="1">
      <c r="A107" s="4"/>
      <c r="B107" s="4"/>
      <c r="C107" s="4"/>
      <c r="D107" s="15"/>
      <c r="E107" s="3"/>
      <c r="F107" s="70"/>
      <c r="G107" s="3"/>
      <c r="H107" s="3"/>
      <c r="I107" s="3"/>
    </row>
    <row r="108" spans="1:9" s="6" customFormat="1" ht="24.75" customHeight="1">
      <c r="A108" s="4"/>
      <c r="B108" s="4"/>
      <c r="C108" s="4"/>
      <c r="D108" s="15"/>
      <c r="E108" s="3"/>
      <c r="F108" s="70"/>
      <c r="G108" s="3"/>
      <c r="H108" s="3"/>
      <c r="I108" s="3"/>
    </row>
    <row r="109" spans="1:9" s="6" customFormat="1" ht="24.75" customHeight="1">
      <c r="A109" s="4"/>
      <c r="B109" s="4"/>
      <c r="C109" s="4"/>
      <c r="D109" s="15"/>
      <c r="E109" s="3"/>
      <c r="F109" s="70"/>
      <c r="G109" s="3"/>
      <c r="H109" s="3"/>
      <c r="I109" s="3"/>
    </row>
    <row r="110" spans="1:9" s="6" customFormat="1" ht="24.75" customHeight="1">
      <c r="A110" s="4"/>
      <c r="B110" s="4"/>
      <c r="C110" s="4"/>
      <c r="D110" s="15"/>
      <c r="E110" s="3"/>
      <c r="F110" s="70"/>
      <c r="G110" s="3"/>
      <c r="H110" s="3"/>
      <c r="I110" s="3"/>
    </row>
    <row r="111" spans="1:9" s="6" customFormat="1" ht="24.75" customHeight="1">
      <c r="A111" s="4"/>
      <c r="B111" s="4"/>
      <c r="C111" s="4"/>
      <c r="D111" s="15"/>
      <c r="E111" s="3"/>
      <c r="F111" s="70"/>
      <c r="G111" s="3"/>
      <c r="H111" s="3"/>
      <c r="I111" s="3"/>
    </row>
    <row r="112" spans="1:9" s="6" customFormat="1" ht="24.75" customHeight="1">
      <c r="A112" s="4"/>
      <c r="B112" s="4"/>
      <c r="C112" s="4"/>
      <c r="D112" s="15"/>
      <c r="E112" s="3"/>
      <c r="F112" s="70"/>
      <c r="G112" s="3"/>
      <c r="H112" s="3"/>
      <c r="I112" s="3"/>
    </row>
    <row r="113" spans="1:9" s="6" customFormat="1" ht="24.75" customHeight="1">
      <c r="A113" s="4"/>
      <c r="B113" s="4"/>
      <c r="C113" s="4"/>
      <c r="D113" s="15"/>
      <c r="E113" s="3"/>
      <c r="F113" s="70"/>
      <c r="G113" s="3"/>
      <c r="H113" s="3"/>
      <c r="I113" s="3"/>
    </row>
    <row r="114" spans="1:9" s="6" customFormat="1" ht="24.75" customHeight="1">
      <c r="A114" s="4"/>
      <c r="B114" s="4"/>
      <c r="C114" s="4"/>
      <c r="D114" s="15"/>
      <c r="E114" s="3"/>
      <c r="F114" s="70"/>
      <c r="G114" s="3"/>
      <c r="H114" s="3"/>
      <c r="I114" s="3"/>
    </row>
    <row r="115" spans="1:9" s="6" customFormat="1" ht="24.75" customHeight="1">
      <c r="A115" s="4"/>
      <c r="B115" s="4"/>
      <c r="C115" s="4"/>
      <c r="D115" s="15"/>
      <c r="E115" s="3"/>
      <c r="F115" s="70"/>
      <c r="G115" s="3"/>
      <c r="H115" s="3"/>
      <c r="I115" s="3"/>
    </row>
    <row r="116" spans="1:9" s="6" customFormat="1" ht="24.75" customHeight="1">
      <c r="A116" s="4"/>
      <c r="B116" s="4"/>
      <c r="C116" s="4"/>
      <c r="D116" s="15"/>
      <c r="E116" s="3"/>
      <c r="F116" s="70"/>
      <c r="G116" s="3"/>
      <c r="H116" s="3"/>
      <c r="I116" s="3"/>
    </row>
    <row r="117" spans="1:9" s="6" customFormat="1" ht="24.75" customHeight="1">
      <c r="A117" s="4"/>
      <c r="B117" s="4"/>
      <c r="C117" s="4"/>
      <c r="D117" s="15"/>
      <c r="E117" s="3"/>
      <c r="F117" s="70"/>
      <c r="G117" s="3"/>
      <c r="H117" s="3"/>
      <c r="I117" s="3"/>
    </row>
    <row r="118" spans="1:9" s="6" customFormat="1" ht="24.75" customHeight="1">
      <c r="A118" s="4"/>
      <c r="B118" s="4"/>
      <c r="C118" s="4"/>
      <c r="D118" s="15"/>
      <c r="E118" s="3"/>
      <c r="F118" s="70"/>
      <c r="G118" s="3"/>
      <c r="H118" s="3"/>
      <c r="I118" s="3"/>
    </row>
    <row r="119" spans="1:9" s="6" customFormat="1" ht="24.75" customHeight="1">
      <c r="A119" s="4"/>
      <c r="B119" s="4"/>
      <c r="C119" s="4"/>
      <c r="D119" s="15"/>
      <c r="E119" s="3"/>
      <c r="F119" s="70"/>
      <c r="G119" s="3"/>
      <c r="H119" s="3"/>
      <c r="I119" s="3"/>
    </row>
    <row r="120" spans="1:9" s="6" customFormat="1" ht="24.75" customHeight="1">
      <c r="A120" s="4"/>
      <c r="B120" s="4"/>
      <c r="C120" s="4"/>
      <c r="D120" s="15"/>
      <c r="E120" s="3"/>
      <c r="F120" s="70"/>
      <c r="G120" s="3"/>
      <c r="H120" s="3"/>
      <c r="I120" s="3"/>
    </row>
    <row r="121" spans="1:9" s="6" customFormat="1" ht="24.75" customHeight="1">
      <c r="A121" s="4"/>
      <c r="B121" s="4"/>
      <c r="C121" s="4"/>
      <c r="D121" s="15"/>
      <c r="E121" s="3"/>
      <c r="F121" s="70"/>
      <c r="G121" s="3"/>
      <c r="H121" s="3"/>
      <c r="I121" s="3"/>
    </row>
    <row r="122" spans="1:9" s="6" customFormat="1" ht="24.75" customHeight="1">
      <c r="A122" s="4"/>
      <c r="B122" s="4"/>
      <c r="C122" s="4"/>
      <c r="D122" s="15"/>
      <c r="E122" s="3"/>
      <c r="F122" s="70"/>
      <c r="G122" s="3"/>
      <c r="H122" s="3"/>
      <c r="I122" s="3"/>
    </row>
    <row r="123" spans="1:9" s="6" customFormat="1" ht="24.75" customHeight="1">
      <c r="A123" s="4"/>
      <c r="B123" s="4"/>
      <c r="C123" s="4"/>
      <c r="D123" s="15"/>
      <c r="E123" s="3"/>
      <c r="F123" s="70"/>
      <c r="G123" s="3"/>
      <c r="H123" s="3"/>
      <c r="I123" s="3"/>
    </row>
    <row r="124" spans="1:9" s="6" customFormat="1" ht="24.75" customHeight="1">
      <c r="A124" s="4"/>
      <c r="B124" s="4"/>
      <c r="C124" s="4"/>
      <c r="D124" s="15"/>
      <c r="E124" s="3"/>
      <c r="F124" s="70"/>
      <c r="G124" s="3"/>
      <c r="H124" s="3"/>
      <c r="I124" s="3"/>
    </row>
    <row r="125" spans="1:9" s="6" customFormat="1" ht="24.75" customHeight="1">
      <c r="A125" s="4"/>
      <c r="B125" s="4"/>
      <c r="C125" s="4"/>
      <c r="D125" s="15"/>
      <c r="E125" s="3"/>
      <c r="F125" s="70"/>
      <c r="G125" s="3"/>
      <c r="H125" s="3"/>
      <c r="I125" s="3"/>
    </row>
    <row r="126" spans="1:9" s="6" customFormat="1" ht="24.75" customHeight="1">
      <c r="A126" s="4"/>
      <c r="B126" s="4"/>
      <c r="C126" s="4"/>
      <c r="D126" s="15"/>
      <c r="E126" s="3"/>
      <c r="F126" s="70"/>
      <c r="G126" s="3"/>
      <c r="H126" s="3"/>
      <c r="I126" s="3"/>
    </row>
    <row r="127" spans="1:9" s="6" customFormat="1" ht="24.75" customHeight="1">
      <c r="A127" s="4"/>
      <c r="B127" s="4"/>
      <c r="C127" s="4"/>
      <c r="D127" s="15"/>
      <c r="E127" s="3"/>
      <c r="F127" s="70"/>
      <c r="G127" s="3"/>
      <c r="H127" s="3"/>
      <c r="I127" s="3"/>
    </row>
    <row r="128" spans="1:9" s="6" customFormat="1" ht="24.75" customHeight="1">
      <c r="A128" s="4"/>
      <c r="B128" s="4"/>
      <c r="C128" s="4"/>
      <c r="D128" s="15"/>
      <c r="E128" s="3"/>
      <c r="F128" s="70"/>
      <c r="G128" s="3"/>
      <c r="H128" s="3"/>
      <c r="I128" s="3"/>
    </row>
    <row r="129" spans="1:9" s="6" customFormat="1" ht="24.75" customHeight="1">
      <c r="A129" s="4"/>
      <c r="B129" s="4"/>
      <c r="C129" s="4"/>
      <c r="D129" s="15"/>
      <c r="E129" s="3"/>
      <c r="F129" s="70"/>
      <c r="G129" s="3"/>
      <c r="H129" s="3"/>
      <c r="I129" s="3"/>
    </row>
    <row r="130" spans="1:9" s="6" customFormat="1" ht="24.75" customHeight="1">
      <c r="A130" s="4"/>
      <c r="B130" s="4"/>
      <c r="C130" s="4"/>
      <c r="D130" s="15"/>
      <c r="E130" s="3"/>
      <c r="F130" s="70"/>
      <c r="G130" s="3"/>
      <c r="H130" s="3"/>
      <c r="I130" s="3"/>
    </row>
    <row r="131" spans="1:9" s="6" customFormat="1" ht="24.75" customHeight="1">
      <c r="A131" s="4"/>
      <c r="B131" s="4"/>
      <c r="C131" s="4"/>
      <c r="D131" s="15"/>
      <c r="E131" s="3"/>
      <c r="F131" s="70"/>
      <c r="G131" s="3"/>
      <c r="H131" s="3"/>
      <c r="I131" s="3"/>
    </row>
    <row r="132" spans="1:9" s="6" customFormat="1" ht="24.75" customHeight="1">
      <c r="A132" s="4"/>
      <c r="B132" s="4"/>
      <c r="C132" s="4"/>
      <c r="D132" s="15"/>
      <c r="E132" s="3"/>
      <c r="F132" s="70"/>
      <c r="G132" s="3"/>
      <c r="H132" s="3"/>
      <c r="I132" s="3"/>
    </row>
    <row r="133" spans="1:9" s="6" customFormat="1" ht="24.75" customHeight="1">
      <c r="A133" s="4"/>
      <c r="B133" s="4"/>
      <c r="C133" s="4"/>
      <c r="D133" s="15"/>
      <c r="E133" s="3"/>
      <c r="F133" s="70"/>
      <c r="G133" s="3"/>
      <c r="H133" s="3"/>
      <c r="I133" s="3"/>
    </row>
    <row r="134" spans="1:9" s="6" customFormat="1" ht="24.75" customHeight="1">
      <c r="A134" s="4"/>
      <c r="B134" s="4"/>
      <c r="C134" s="4"/>
      <c r="D134" s="15"/>
      <c r="E134" s="3"/>
      <c r="F134" s="70"/>
      <c r="G134" s="3"/>
      <c r="H134" s="3"/>
      <c r="I134" s="3"/>
    </row>
    <row r="135" spans="1:9" s="6" customFormat="1" ht="24.75" customHeight="1">
      <c r="A135" s="4"/>
      <c r="B135" s="4"/>
      <c r="C135" s="4"/>
      <c r="D135" s="15"/>
      <c r="E135" s="3"/>
      <c r="F135" s="70"/>
      <c r="G135" s="3"/>
      <c r="H135" s="3"/>
      <c r="I135" s="3"/>
    </row>
    <row r="136" spans="1:9" s="6" customFormat="1" ht="24.75" customHeight="1">
      <c r="A136" s="4"/>
      <c r="B136" s="4"/>
      <c r="C136" s="4"/>
      <c r="D136" s="15"/>
      <c r="E136" s="3"/>
      <c r="F136" s="70"/>
      <c r="G136" s="3"/>
      <c r="H136" s="3"/>
      <c r="I136" s="3"/>
    </row>
    <row r="137" spans="1:9" s="6" customFormat="1" ht="24.75" customHeight="1">
      <c r="A137" s="4"/>
      <c r="B137" s="4"/>
      <c r="C137" s="4"/>
      <c r="D137" s="15"/>
      <c r="E137" s="3"/>
      <c r="F137" s="70"/>
      <c r="G137" s="3"/>
      <c r="H137" s="3"/>
      <c r="I137" s="3"/>
    </row>
    <row r="138" spans="1:9" s="6" customFormat="1" ht="24.75" customHeight="1">
      <c r="A138" s="4"/>
      <c r="B138" s="4"/>
      <c r="C138" s="4"/>
      <c r="D138" s="15"/>
      <c r="E138" s="3"/>
      <c r="F138" s="70"/>
      <c r="G138" s="3"/>
      <c r="H138" s="3"/>
      <c r="I138" s="3"/>
    </row>
    <row r="139" spans="1:9" s="6" customFormat="1" ht="24.75" customHeight="1">
      <c r="A139" s="4"/>
      <c r="B139" s="4"/>
      <c r="C139" s="4"/>
      <c r="D139" s="15"/>
      <c r="E139" s="3"/>
      <c r="F139" s="70"/>
      <c r="G139" s="3"/>
      <c r="H139" s="3"/>
      <c r="I139" s="3"/>
    </row>
    <row r="140" spans="1:9" s="6" customFormat="1" ht="24.75" customHeight="1">
      <c r="A140" s="4"/>
      <c r="B140" s="4"/>
      <c r="C140" s="4"/>
      <c r="D140" s="15"/>
      <c r="E140" s="3"/>
      <c r="F140" s="70"/>
      <c r="G140" s="3"/>
      <c r="H140" s="3"/>
      <c r="I140" s="3"/>
    </row>
    <row r="141" spans="1:9" s="6" customFormat="1" ht="24.75" customHeight="1">
      <c r="A141" s="4"/>
      <c r="B141" s="4"/>
      <c r="C141" s="4"/>
      <c r="D141" s="15"/>
      <c r="E141" s="3"/>
      <c r="F141" s="70"/>
      <c r="G141" s="3"/>
      <c r="H141" s="3"/>
      <c r="I141" s="3"/>
    </row>
    <row r="142" spans="1:9" s="6" customFormat="1" ht="24.75" customHeight="1">
      <c r="A142" s="4"/>
      <c r="B142" s="4"/>
      <c r="C142" s="4"/>
      <c r="D142" s="15"/>
      <c r="E142" s="3"/>
      <c r="F142" s="70"/>
      <c r="G142" s="3"/>
      <c r="H142" s="3"/>
      <c r="I142" s="3"/>
    </row>
    <row r="143" spans="1:9" s="6" customFormat="1" ht="24.75" customHeight="1">
      <c r="A143" s="4"/>
      <c r="B143" s="4"/>
      <c r="C143" s="4"/>
      <c r="D143" s="15"/>
      <c r="E143" s="3"/>
      <c r="F143" s="70"/>
      <c r="G143" s="3"/>
      <c r="H143" s="3"/>
      <c r="I143" s="3"/>
    </row>
    <row r="144" spans="1:9" s="6" customFormat="1" ht="24.75" customHeight="1">
      <c r="A144" s="4"/>
      <c r="B144" s="4"/>
      <c r="C144" s="4"/>
      <c r="D144" s="15"/>
      <c r="E144" s="3"/>
      <c r="F144" s="70"/>
      <c r="G144" s="3"/>
      <c r="H144" s="3"/>
      <c r="I144" s="3"/>
    </row>
    <row r="145" spans="1:9" s="6" customFormat="1" ht="24.75" customHeight="1">
      <c r="A145" s="4"/>
      <c r="B145" s="4"/>
      <c r="C145" s="4"/>
      <c r="D145" s="15"/>
      <c r="E145" s="3"/>
      <c r="F145" s="70"/>
      <c r="G145" s="3"/>
      <c r="H145" s="3"/>
      <c r="I145" s="3"/>
    </row>
    <row r="146" spans="1:9" s="6" customFormat="1" ht="24.75" customHeight="1">
      <c r="A146" s="4"/>
      <c r="B146" s="4"/>
      <c r="C146" s="4"/>
      <c r="D146" s="15"/>
      <c r="E146" s="3"/>
      <c r="F146" s="70"/>
      <c r="G146" s="3"/>
      <c r="H146" s="3"/>
      <c r="I146" s="3"/>
    </row>
    <row r="147" spans="1:9" s="6" customFormat="1" ht="24.75" customHeight="1">
      <c r="A147" s="4"/>
      <c r="B147" s="4"/>
      <c r="C147" s="4"/>
      <c r="D147" s="15"/>
      <c r="E147" s="3"/>
      <c r="F147" s="70"/>
      <c r="G147" s="3"/>
      <c r="H147" s="3"/>
      <c r="I147" s="3"/>
    </row>
    <row r="148" spans="1:9" s="6" customFormat="1" ht="24.75" customHeight="1">
      <c r="A148" s="4"/>
      <c r="B148" s="4"/>
      <c r="C148" s="4"/>
      <c r="D148" s="15"/>
      <c r="E148" s="3"/>
      <c r="F148" s="70"/>
      <c r="G148" s="3"/>
      <c r="H148" s="3"/>
      <c r="I148" s="3"/>
    </row>
    <row r="149" spans="1:9" s="6" customFormat="1" ht="24.75" customHeight="1">
      <c r="A149" s="4"/>
      <c r="B149" s="4"/>
      <c r="C149" s="4"/>
      <c r="D149" s="15"/>
      <c r="E149" s="3"/>
      <c r="F149" s="70"/>
      <c r="G149" s="3"/>
      <c r="H149" s="3"/>
      <c r="I149" s="3"/>
    </row>
    <row r="150" spans="1:9" s="6" customFormat="1" ht="24.75" customHeight="1">
      <c r="A150" s="4"/>
      <c r="B150" s="4"/>
      <c r="C150" s="4"/>
      <c r="D150" s="15"/>
      <c r="E150" s="3"/>
      <c r="F150" s="70"/>
      <c r="G150" s="3"/>
      <c r="H150" s="3"/>
      <c r="I150" s="3"/>
    </row>
    <row r="151" spans="1:9" s="6" customFormat="1" ht="24.75" customHeight="1">
      <c r="A151" s="4"/>
      <c r="B151" s="4"/>
      <c r="C151" s="4"/>
      <c r="D151" s="15"/>
      <c r="E151" s="3"/>
      <c r="F151" s="70"/>
      <c r="G151" s="3"/>
      <c r="H151" s="3"/>
      <c r="I151" s="3"/>
    </row>
    <row r="152" spans="1:9" s="6" customFormat="1" ht="24.75" customHeight="1">
      <c r="A152" s="4"/>
      <c r="B152" s="4"/>
      <c r="C152" s="4"/>
      <c r="D152" s="15"/>
      <c r="E152" s="3"/>
      <c r="F152" s="70"/>
      <c r="G152" s="3"/>
      <c r="H152" s="3"/>
      <c r="I152" s="3"/>
    </row>
    <row r="153" spans="1:9" s="6" customFormat="1" ht="24.75" customHeight="1">
      <c r="A153" s="4"/>
      <c r="B153" s="4"/>
      <c r="C153" s="4"/>
      <c r="D153" s="15"/>
      <c r="E153" s="3"/>
      <c r="F153" s="70"/>
      <c r="G153" s="3"/>
      <c r="H153" s="3"/>
      <c r="I153" s="3"/>
    </row>
    <row r="154" spans="1:9" s="6" customFormat="1" ht="24.75" customHeight="1">
      <c r="A154" s="4"/>
      <c r="B154" s="4"/>
      <c r="C154" s="4"/>
      <c r="D154" s="15"/>
      <c r="E154" s="3"/>
      <c r="F154" s="70"/>
      <c r="G154" s="3"/>
      <c r="H154" s="3"/>
      <c r="I154" s="3"/>
    </row>
    <row r="155" spans="1:9" s="6" customFormat="1" ht="24.75" customHeight="1">
      <c r="A155" s="4"/>
      <c r="B155" s="4"/>
      <c r="C155" s="4"/>
      <c r="D155" s="15"/>
      <c r="E155" s="3"/>
      <c r="F155" s="70"/>
      <c r="G155" s="3"/>
      <c r="H155" s="3"/>
      <c r="I155" s="3"/>
    </row>
    <row r="156" spans="1:9" s="6" customFormat="1" ht="24.75" customHeight="1">
      <c r="A156" s="4"/>
      <c r="B156" s="4"/>
      <c r="C156" s="4"/>
      <c r="D156" s="15"/>
      <c r="E156" s="3"/>
      <c r="F156" s="70"/>
      <c r="G156" s="3"/>
      <c r="H156" s="3"/>
      <c r="I156" s="3"/>
    </row>
    <row r="157" spans="1:9" s="6" customFormat="1" ht="15.75">
      <c r="A157" s="4"/>
      <c r="B157" s="4"/>
      <c r="C157" s="4"/>
      <c r="D157" s="15"/>
      <c r="E157" s="3"/>
      <c r="F157" s="70"/>
      <c r="G157" s="3"/>
      <c r="H157" s="3"/>
      <c r="I157" s="3"/>
    </row>
    <row r="158" spans="1:9" s="6" customFormat="1" ht="15.75">
      <c r="A158" s="4"/>
      <c r="B158" s="4"/>
      <c r="C158" s="4"/>
      <c r="D158" s="15"/>
      <c r="E158" s="3"/>
      <c r="F158" s="70"/>
      <c r="G158" s="3"/>
      <c r="H158" s="3"/>
      <c r="I158" s="3"/>
    </row>
    <row r="159" spans="1:9" s="6" customFormat="1" ht="15.75">
      <c r="A159" s="4"/>
      <c r="B159" s="4"/>
      <c r="C159" s="4"/>
      <c r="D159" s="15"/>
      <c r="E159" s="3"/>
      <c r="F159" s="70"/>
      <c r="G159" s="3"/>
      <c r="H159" s="3"/>
      <c r="I159" s="3"/>
    </row>
    <row r="160" spans="1:9" s="6" customFormat="1" ht="15.75">
      <c r="A160" s="4"/>
      <c r="B160" s="4"/>
      <c r="C160" s="4"/>
      <c r="D160" s="15"/>
      <c r="E160" s="3"/>
      <c r="F160" s="70"/>
      <c r="G160" s="3"/>
      <c r="H160" s="3"/>
      <c r="I160" s="3"/>
    </row>
    <row r="161" spans="1:9" s="6" customFormat="1" ht="15.75">
      <c r="A161" s="4"/>
      <c r="B161" s="4"/>
      <c r="C161" s="4"/>
      <c r="D161" s="15"/>
      <c r="E161" s="3"/>
      <c r="F161" s="70"/>
      <c r="G161" s="3"/>
      <c r="H161" s="3"/>
      <c r="I161" s="3"/>
    </row>
    <row r="162" spans="1:9" s="6" customFormat="1" ht="15.75">
      <c r="A162" s="4"/>
      <c r="B162" s="4"/>
      <c r="C162" s="4"/>
      <c r="D162" s="15"/>
      <c r="E162" s="3"/>
      <c r="F162" s="70"/>
      <c r="G162" s="3"/>
      <c r="H162" s="3"/>
      <c r="I162" s="3"/>
    </row>
    <row r="163" spans="1:9" s="6" customFormat="1" ht="15.75">
      <c r="A163" s="4"/>
      <c r="B163" s="4"/>
      <c r="C163" s="4"/>
      <c r="D163" s="15"/>
      <c r="E163" s="3"/>
      <c r="F163" s="70"/>
      <c r="G163" s="3"/>
      <c r="H163" s="3"/>
      <c r="I163" s="3"/>
    </row>
    <row r="164" spans="1:9" s="6" customFormat="1" ht="15.75">
      <c r="A164" s="4"/>
      <c r="B164" s="4"/>
      <c r="C164" s="4"/>
      <c r="D164" s="15"/>
      <c r="E164" s="3"/>
      <c r="F164" s="70"/>
      <c r="G164" s="3"/>
      <c r="H164" s="3"/>
      <c r="I164" s="3"/>
    </row>
    <row r="165" spans="1:9" s="6" customFormat="1" ht="15.75">
      <c r="A165" s="4"/>
      <c r="B165" s="4"/>
      <c r="C165" s="4"/>
      <c r="D165" s="15"/>
      <c r="E165" s="3"/>
      <c r="F165" s="70"/>
      <c r="G165" s="3"/>
      <c r="H165" s="3"/>
      <c r="I165" s="3"/>
    </row>
    <row r="166" spans="1:9" s="6" customFormat="1" ht="15.75">
      <c r="A166" s="4"/>
      <c r="B166" s="4"/>
      <c r="C166" s="4"/>
      <c r="D166" s="15"/>
      <c r="E166" s="3"/>
      <c r="F166" s="70"/>
      <c r="G166" s="3"/>
      <c r="H166" s="3"/>
      <c r="I166" s="3"/>
    </row>
    <row r="167" spans="1:9" s="6" customFormat="1" ht="15.75">
      <c r="A167" s="4"/>
      <c r="B167" s="4"/>
      <c r="C167" s="4"/>
      <c r="D167" s="15"/>
      <c r="E167" s="3"/>
      <c r="F167" s="70"/>
      <c r="G167" s="3"/>
      <c r="H167" s="3"/>
      <c r="I167" s="3"/>
    </row>
    <row r="168" spans="1:9" s="6" customFormat="1" ht="15.75">
      <c r="A168" s="4"/>
      <c r="B168" s="4"/>
      <c r="C168" s="4"/>
      <c r="D168" s="15"/>
      <c r="E168" s="3"/>
      <c r="F168" s="70"/>
      <c r="G168" s="3"/>
      <c r="H168" s="3"/>
      <c r="I168" s="3"/>
    </row>
    <row r="169" spans="1:9" s="6" customFormat="1" ht="15.75">
      <c r="A169" s="4"/>
      <c r="B169" s="4"/>
      <c r="C169" s="4"/>
      <c r="D169" s="15"/>
      <c r="E169" s="3"/>
      <c r="F169" s="70"/>
      <c r="G169" s="3"/>
      <c r="H169" s="3"/>
      <c r="I169" s="3"/>
    </row>
    <row r="170" spans="1:9" s="6" customFormat="1" ht="15.75">
      <c r="A170" s="4"/>
      <c r="B170" s="4"/>
      <c r="C170" s="4"/>
      <c r="D170" s="15"/>
      <c r="E170" s="3"/>
      <c r="F170" s="70"/>
      <c r="G170" s="3"/>
      <c r="H170" s="3"/>
      <c r="I170" s="3"/>
    </row>
    <row r="171" spans="1:9" s="6" customFormat="1" ht="15.75">
      <c r="A171" s="4"/>
      <c r="B171" s="4"/>
      <c r="C171" s="4"/>
      <c r="D171" s="15"/>
      <c r="E171" s="3"/>
      <c r="F171" s="70"/>
      <c r="G171" s="3"/>
      <c r="H171" s="3"/>
      <c r="I171" s="3"/>
    </row>
    <row r="172" spans="1:9" s="6" customFormat="1" ht="15.75">
      <c r="A172" s="4"/>
      <c r="B172" s="4"/>
      <c r="C172" s="4"/>
      <c r="D172" s="15"/>
      <c r="E172" s="3"/>
      <c r="F172" s="70"/>
      <c r="G172" s="3"/>
      <c r="H172" s="3"/>
      <c r="I172" s="3"/>
    </row>
    <row r="173" spans="1:9" s="6" customFormat="1" ht="15.75">
      <c r="A173" s="4"/>
      <c r="B173" s="4"/>
      <c r="C173" s="4"/>
      <c r="D173" s="15"/>
      <c r="E173" s="3"/>
      <c r="F173" s="70"/>
      <c r="G173" s="3"/>
      <c r="H173" s="3"/>
      <c r="I173" s="3"/>
    </row>
  </sheetData>
  <sheetProtection/>
  <mergeCells count="3">
    <mergeCell ref="A1:D1"/>
    <mergeCell ref="A2:D2"/>
    <mergeCell ref="A3:D3"/>
  </mergeCells>
  <printOptions/>
  <pageMargins left="0" right="0.17" top="0.17" bottom="0.16" header="0.17" footer="0.1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ZrGrgic</dc:creator>
  <cp:keywords/>
  <dc:description/>
  <cp:lastModifiedBy>Vlatka Šelimber</cp:lastModifiedBy>
  <cp:lastPrinted>2016-02-25T14:48:13Z</cp:lastPrinted>
  <dcterms:created xsi:type="dcterms:W3CDTF">2008-04-03T08:17:57Z</dcterms:created>
  <dcterms:modified xsi:type="dcterms:W3CDTF">2017-06-27T08:03:07Z</dcterms:modified>
  <cp:category/>
  <cp:version/>
  <cp:contentType/>
  <cp:contentStatus/>
</cp:coreProperties>
</file>